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411"/>
  <workbookPr updateLinks="never" codeName="ThisWorkbook" autoCompressPictures="0"/>
  <mc:AlternateContent xmlns:mc="http://schemas.openxmlformats.org/markup-compatibility/2006">
    <mc:Choice Requires="x15">
      <x15ac:absPath xmlns:x15ac="http://schemas.microsoft.com/office/spreadsheetml/2010/11/ac" url="/Users/danadanciulescu/Desktop/"/>
    </mc:Choice>
  </mc:AlternateContent>
  <xr:revisionPtr revIDLastSave="0" documentId="8_{FA9D5374-7A1E-C44E-827A-302B5A2A7E1F}" xr6:coauthVersionLast="46" xr6:coauthVersionMax="46" xr10:uidLastSave="{00000000-0000-0000-0000-000000000000}"/>
  <bookViews>
    <workbookView xWindow="0" yWindow="500" windowWidth="28800" windowHeight="16140" tabRatio="486" xr2:uid="{00000000-000D-0000-FFFF-FFFF00000000}"/>
  </bookViews>
  <sheets>
    <sheet name="Risk Log" sheetId="18" r:id="rId1"/>
    <sheet name="Graphical Representation" sheetId="22" r:id="rId2"/>
    <sheet name="Metadata" sheetId="21" r:id="rId3"/>
  </sheets>
  <definedNames>
    <definedName name="_xlnm._FilterDatabase" localSheetId="0" hidden="1">'Risk Log'!$A$3:$W$6</definedName>
    <definedName name="SAPBEXrevision" hidden="1">1</definedName>
    <definedName name="SAPBEXsysID" hidden="1">"P09"</definedName>
    <definedName name="SAPBEXwbID" hidden="1">"3PFX3C1SGKJXVEM1NLE5K5ZX7"</definedName>
  </definedNames>
  <calcPr calcId="191029" concurrentCalc="0"/>
  <extLst>
    <ext xmlns:mx="http://schemas.microsoft.com/office/mac/excel/2008/main" uri="{7523E5D3-25F3-A5E0-1632-64F254C22452}">
      <mx:ArchID Flags="2"/>
    </ext>
  </extLst>
</workbook>
</file>

<file path=xl/calcChain.xml><?xml version="1.0" encoding="utf-8"?>
<calcChain xmlns="http://schemas.openxmlformats.org/spreadsheetml/2006/main">
  <c r="U6" i="18" l="1"/>
  <c r="U5" i="18"/>
  <c r="I6" i="18"/>
  <c r="J6" i="18"/>
  <c r="K6" i="18"/>
  <c r="L6" i="18"/>
  <c r="I5" i="18"/>
  <c r="J5" i="18"/>
  <c r="K5" i="18"/>
  <c r="L5" i="18"/>
  <c r="I4" i="18"/>
  <c r="J4" i="18"/>
  <c r="K4" i="18"/>
  <c r="U4" i="18"/>
  <c r="L4" i="18"/>
  <c r="N9" i="22"/>
  <c r="N8" i="22"/>
  <c r="B9" i="22"/>
  <c r="N7" i="22"/>
  <c r="B8" i="22"/>
  <c r="B7" i="22"/>
  <c r="H9" i="22"/>
  <c r="S10" i="22"/>
  <c r="Q10" i="22"/>
  <c r="O10" i="22"/>
  <c r="H10" i="22"/>
  <c r="F10" i="22"/>
  <c r="D10" i="22"/>
  <c r="S9" i="22"/>
  <c r="S8" i="22"/>
  <c r="S7" i="22"/>
  <c r="Q9" i="22"/>
  <c r="Q8" i="22"/>
  <c r="Q7" i="22"/>
  <c r="O9" i="22"/>
  <c r="O8" i="22"/>
  <c r="O7" i="22"/>
  <c r="H8" i="22"/>
  <c r="H7" i="22"/>
  <c r="F9" i="22"/>
  <c r="F8" i="22"/>
  <c r="F7" i="22"/>
  <c r="D9" i="22"/>
  <c r="D8" i="22"/>
  <c r="D7" i="22"/>
  <c r="Q13" i="22"/>
  <c r="F13" i="22"/>
</calcChain>
</file>

<file path=xl/sharedStrings.xml><?xml version="1.0" encoding="utf-8"?>
<sst xmlns="http://schemas.openxmlformats.org/spreadsheetml/2006/main" count="155" uniqueCount="114">
  <si>
    <t>High</t>
  </si>
  <si>
    <t>Low</t>
  </si>
  <si>
    <t>Severity</t>
  </si>
  <si>
    <t>Status</t>
  </si>
  <si>
    <t>Type</t>
  </si>
  <si>
    <t>Responsible</t>
  </si>
  <si>
    <t>Sev&amp;Prob</t>
  </si>
  <si>
    <t>Assessment before Mitigation</t>
  </si>
  <si>
    <t>Residual severity</t>
  </si>
  <si>
    <t>(before mitigation)</t>
  </si>
  <si>
    <t xml:space="preserve">Total: </t>
  </si>
  <si>
    <t>(after mitigation)</t>
  </si>
  <si>
    <r>
      <t>Remark:</t>
    </r>
    <r>
      <rPr>
        <sz val="12"/>
        <rFont val="Arial"/>
        <family val="2"/>
      </rPr>
      <t xml:space="preserve"> Only open, not set to "closed", risks are calculated</t>
    </r>
  </si>
  <si>
    <t>Status of Mitigation Measure</t>
  </si>
  <si>
    <t>Visibility</t>
  </si>
  <si>
    <t>Internal</t>
  </si>
  <si>
    <t>External</t>
  </si>
  <si>
    <t>Add the person responsible to mitigate the risk</t>
  </si>
  <si>
    <t>Add the due date, if known</t>
  </si>
  <si>
    <t>Medium</t>
  </si>
  <si>
    <t>Medium (10-20%)</t>
  </si>
  <si>
    <t>High (&gt;20%)</t>
  </si>
  <si>
    <t>Project Scope</t>
  </si>
  <si>
    <t>Project Management</t>
  </si>
  <si>
    <t>Change Management</t>
  </si>
  <si>
    <t>Software products</t>
  </si>
  <si>
    <t>Hardware</t>
  </si>
  <si>
    <t>Locations/Culture</t>
  </si>
  <si>
    <t>Contracts</t>
  </si>
  <si>
    <t>Client</t>
  </si>
  <si>
    <t>Project Team</t>
  </si>
  <si>
    <t>Technology</t>
  </si>
  <si>
    <t>Impact on Project Costs</t>
  </si>
  <si>
    <t>Quality</t>
  </si>
  <si>
    <t>Likelihood</t>
  </si>
  <si>
    <t>Medium (10-50)</t>
  </si>
  <si>
    <t>High (&gt;50)</t>
  </si>
  <si>
    <t>Threat Likelihood/Impact</t>
  </si>
  <si>
    <t>High (1,0)</t>
  </si>
  <si>
    <t>Medium (0,5)</t>
  </si>
  <si>
    <t>Low (0,1)</t>
  </si>
  <si>
    <t>Medium (50)</t>
  </si>
  <si>
    <t>Low (10)</t>
  </si>
  <si>
    <t>High (100)</t>
  </si>
  <si>
    <t>10 * 1,0 = 10</t>
  </si>
  <si>
    <t>10 * 0,5 = 5</t>
  </si>
  <si>
    <t>10 * 0,1 = 1</t>
  </si>
  <si>
    <t>50 * 1,0 = 50</t>
  </si>
  <si>
    <t>50 * 0,5 = 25</t>
  </si>
  <si>
    <t>50 * 0,1 = 5</t>
  </si>
  <si>
    <t>100 * 1,0 = 100</t>
  </si>
  <si>
    <t>100 * 0,5 = 50</t>
  </si>
  <si>
    <t>100 * 0,1 = 10</t>
  </si>
  <si>
    <t>E.g. inexperienced project member/innapropiate team configuration
E.g. only few people have critical knowledge
E.g. project positions not staffed in time due to lack of appropriate people or people with special expertise assigned to different projects
E.g. conflicts in the team
E.g. insufficient capacity
E.g. Key Employee leaves Project/Company</t>
  </si>
  <si>
    <t xml:space="preserve">E.g. difficult client communication
E.g. no access to key players from business
E.g. unclear political or strategic situation on client site
E.g. Lack of stakeholder involvement
E.g. Client Team volatility/stakeholder volatility
</t>
  </si>
  <si>
    <t xml:space="preserve">QC activity &amp;management immature
Poor performance of the application
</t>
  </si>
  <si>
    <t>E.g. unclear acceptance criteria and procedure
E.g. contractual liabilities or penalties
E.g. Wrong budget estimation
E.g. Cost overruns</t>
  </si>
  <si>
    <t>E.g. distributed development locations
E.g. cultural incompatibilities or difficulties due to foreign language
E.g. need for presence on customer site in far-away countries
High communication efforts and conflicts
Poor acceptance
High travel cost</t>
  </si>
  <si>
    <t xml:space="preserve">E.g. new technology for company
E.g. insufficient knowledge about technology
E.g. Technology/Framework Immaturity </t>
  </si>
  <si>
    <t>E.g. unrealistic sizing
E.g. strategic Hardware decisions, standards
Poor hardware investment decision
Costly (budget and time) hardware upgrades</t>
  </si>
  <si>
    <t>E.g. insufficient vendor involvement for mission critical or early release software projects
E.g. insufficient Key user interaction with software for knowledge transfer
Missing of user acceptance due to poor software quality
High degree of custom development
High integration costs (budget and time)</t>
  </si>
  <si>
    <t>E.g. no clear or agreed change request process involving PM, etc.
E.g. resistance to change requests on customer site
Scope creep
Moving target
Cost problems /Time and Budget</t>
  </si>
  <si>
    <t>E.g. Project Management doesn’t have according experience of management of complex projects
E.g. no appropriate controlling of cost and time by estimations to complete and actual vs. budget
Missing of milestones due to poor planning
Budget exceeded</t>
  </si>
  <si>
    <t>Project Organisation/Roles</t>
  </si>
  <si>
    <t>E.g. no active top management involvement and no corresponding visibility within the organisation
E.g. no active Steering Committee every 4-6 weeks
E.g. no clear definition of project roles and responsibilities set up and communicated
E.g. no clear structure of decision-making processes and responsibilities set up and communicated
E.g. key players from business and IT not involved to contribute to the project (Skill and Time)
Project acceptance poor
Project targets missed by poor project team</t>
  </si>
  <si>
    <t>Project Environment</t>
  </si>
  <si>
    <t>e.g. tactical and/or strategic focus of project uncertain
e.g. clear overall Goals/Objectives of project not defined
e.g. project interference to other parallel projects
Project targets missed</t>
  </si>
  <si>
    <t xml:space="preserve">e.g. no clear documented requirements
e.g. development started before sign-off of solution concept
Scope creep
Missing of expectations/specs
Changing requirements
Poor project acceptance
Wrong time estimation
</t>
  </si>
  <si>
    <t>Risk Types</t>
  </si>
  <si>
    <t>Risk Categories</t>
  </si>
  <si>
    <t>Communication</t>
  </si>
  <si>
    <t>Human resources</t>
  </si>
  <si>
    <t>Process</t>
  </si>
  <si>
    <t>Budget</t>
  </si>
  <si>
    <t>Schedule</t>
  </si>
  <si>
    <t>Risk Description and Cause</t>
  </si>
  <si>
    <t>Category</t>
  </si>
  <si>
    <t>Requirements</t>
  </si>
  <si>
    <t>Below you will find the definition of most of the values used within the "Risk Log" worksheet. 
Your project may have a different weight for Small, Medium, High values, thus please feel free to change these values as per your needs, while still maintaining the "Low", "Small", "Medium", "High" strings used in various computations.</t>
  </si>
  <si>
    <r>
      <rPr>
        <sz val="10"/>
        <rFont val="Verdana"/>
        <family val="2"/>
      </rPr>
      <t>Low</t>
    </r>
    <r>
      <rPr>
        <sz val="10"/>
        <rFont val="Verdana"/>
        <family val="2"/>
      </rPr>
      <t xml:space="preserve"> (&lt;10)</t>
    </r>
    <phoneticPr fontId="21"/>
  </si>
  <si>
    <t>Low (&lt;10%)</t>
  </si>
  <si>
    <t>Impact on Project Timelines</t>
  </si>
  <si>
    <t>Severity (Timelines Impact)</t>
  </si>
  <si>
    <t>Severity (Project Costs Impact)</t>
  </si>
  <si>
    <r>
      <t xml:space="preserve">Describe the risk;
The relationship between cause and effect should be taken into consideration when we identify risks. Describing each risk using three - part statements in the form will help to ensure clarity:
</t>
    </r>
    <r>
      <rPr>
        <i/>
        <sz val="9"/>
        <rFont val="Verdana"/>
        <family val="2"/>
      </rPr>
      <t xml:space="preserve"> “As a result of cause, risk may occur, which would lead to effect.” </t>
    </r>
  </si>
  <si>
    <t>Impact on Project costs</t>
  </si>
  <si>
    <t>Risk Types - Examples</t>
  </si>
  <si>
    <t>Traffic Light</t>
  </si>
  <si>
    <t>Risks that fall within the RED and YELLOW zones will have risk response planning which may include both a risk mitigation and a risk contingency plan.</t>
  </si>
  <si>
    <t>Spec/Quality/
Outcome (Risk for fulfillment of requirements and/or specifications)</t>
  </si>
  <si>
    <t>Open</t>
  </si>
  <si>
    <t>Ongoing</t>
  </si>
  <si>
    <t>Closed</t>
  </si>
  <si>
    <t>No</t>
  </si>
  <si>
    <t>Severity&amp;Likelihood</t>
  </si>
  <si>
    <t>Low (&lt;10)</t>
  </si>
  <si>
    <t xml:space="preserve"> “As a result of cause, risk may occur, which would lead to effect.” </t>
  </si>
  <si>
    <t>Contingency Plan</t>
    <phoneticPr fontId="1" type="noConversion"/>
  </si>
  <si>
    <t>Mitigation Measure</t>
    <phoneticPr fontId="1" type="noConversion"/>
  </si>
  <si>
    <t>Traffic Light</t>
    <phoneticPr fontId="1" type="noConversion"/>
  </si>
  <si>
    <t>Traffic Light</t>
    <phoneticPr fontId="1" type="noConversion"/>
  </si>
  <si>
    <t>Residual Risk</t>
    <phoneticPr fontId="1" type="noConversion"/>
  </si>
  <si>
    <t xml:space="preserve"> Monitor and Control Risks</t>
    <phoneticPr fontId="1" type="noConversion"/>
  </si>
  <si>
    <t>Plan Risk Responses</t>
    <phoneticPr fontId="1" type="noConversion"/>
  </si>
  <si>
    <t>Due Date</t>
    <phoneticPr fontId="1" type="noConversion"/>
  </si>
  <si>
    <t>Comment
(Optional)</t>
    <phoneticPr fontId="1" type="noConversion"/>
  </si>
  <si>
    <t>Severity (Calculated)</t>
    <phoneticPr fontId="1" type="noConversion"/>
  </si>
  <si>
    <t>Select Type, Risk Category and Impact</t>
    <phoneticPr fontId="1" type="noConversion"/>
  </si>
  <si>
    <t>Identify Risks</t>
    <phoneticPr fontId="1" type="noConversion"/>
  </si>
  <si>
    <t>Perform Risk Analysis - Qualitative and Quantitative</t>
    <phoneticPr fontId="1" type="noConversion"/>
  </si>
  <si>
    <t xml:space="preserve">Describe the contingency plan (in case the risk occurs) </t>
    <phoneticPr fontId="1" type="noConversion"/>
  </si>
  <si>
    <t>Describe the mitigation strategy (for reducing the probability of occurrence and/or the impact behind it)</t>
    <phoneticPr fontId="1" type="noConversion"/>
  </si>
  <si>
    <t>Tools</t>
  </si>
  <si>
    <t>Reason: Static analysis on code can be used to determine cost of technical debt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</si>
</sst>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409]d\-mmm\-yyyy;@"/>
  </numFmts>
  <fonts count="29">
    <font>
      <sz val="10"/>
      <name val="Helvetica"/>
    </font>
    <font>
      <sz val="8"/>
      <name val="Helvetica"/>
      <family val="2"/>
    </font>
    <font>
      <sz val="10"/>
      <name val="Imago"/>
    </font>
    <font>
      <sz val="10"/>
      <name val="Helvetica"/>
      <family val="2"/>
    </font>
    <font>
      <sz val="10"/>
      <name val="Arial"/>
      <family val="2"/>
    </font>
    <font>
      <b/>
      <sz val="16"/>
      <name val="Arial"/>
      <family val="2"/>
    </font>
    <font>
      <sz val="20"/>
      <name val="Arial"/>
      <family val="2"/>
    </font>
    <font>
      <b/>
      <sz val="20"/>
      <name val="Arial"/>
      <family val="2"/>
    </font>
    <font>
      <b/>
      <sz val="12"/>
      <name val="Arial"/>
      <family val="2"/>
    </font>
    <font>
      <b/>
      <sz val="18"/>
      <name val="Arial"/>
      <family val="2"/>
    </font>
    <font>
      <sz val="16"/>
      <name val="Arial"/>
      <family val="2"/>
    </font>
    <font>
      <b/>
      <sz val="14"/>
      <name val="Arial"/>
      <family val="2"/>
    </font>
    <font>
      <sz val="12"/>
      <name val="Arial"/>
      <family val="2"/>
    </font>
    <font>
      <u/>
      <sz val="10"/>
      <color theme="10"/>
      <name val="Helvetica"/>
    </font>
    <font>
      <u/>
      <sz val="10"/>
      <color theme="11"/>
      <name val="Helvetica"/>
    </font>
    <font>
      <b/>
      <sz val="10"/>
      <name val="Verdana"/>
      <family val="2"/>
    </font>
    <font>
      <sz val="10"/>
      <name val="Verdana"/>
      <family val="2"/>
    </font>
    <font>
      <sz val="9"/>
      <name val="Verdana"/>
      <family val="2"/>
    </font>
    <font>
      <b/>
      <sz val="9"/>
      <color theme="1"/>
      <name val="Verdana"/>
      <family val="2"/>
    </font>
    <font>
      <b/>
      <sz val="9"/>
      <color theme="0"/>
      <name val="Verdana"/>
      <family val="2"/>
    </font>
    <font>
      <sz val="10"/>
      <name val="Verdana"/>
      <family val="2"/>
    </font>
    <font>
      <sz val="6"/>
      <name val="Helvetica"/>
    </font>
    <font>
      <b/>
      <sz val="10"/>
      <color theme="0"/>
      <name val="Verdana"/>
      <family val="2"/>
    </font>
    <font>
      <i/>
      <sz val="9"/>
      <name val="Verdana"/>
      <family val="2"/>
    </font>
    <font>
      <b/>
      <sz val="11"/>
      <name val="Verdana"/>
      <family val="2"/>
    </font>
    <font>
      <sz val="11"/>
      <name val="Verdana"/>
      <family val="2"/>
    </font>
    <font>
      <b/>
      <sz val="11"/>
      <color theme="0"/>
      <name val="Verdana"/>
      <family val="2"/>
    </font>
    <font>
      <sz val="12"/>
      <color theme="1" tint="0.34998626667073579"/>
      <name val="Verdana"/>
      <family val="2"/>
    </font>
    <font>
      <sz val="9"/>
      <color rgb="FF00B050"/>
      <name val="Verdana"/>
      <family val="2"/>
    </font>
  </fonts>
  <fills count="15">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indexed="13"/>
        <bgColor indexed="64"/>
      </patternFill>
    </fill>
    <fill>
      <patternFill patternType="solid">
        <fgColor indexed="10"/>
        <bgColor indexed="64"/>
      </patternFill>
    </fill>
    <fill>
      <patternFill patternType="solid">
        <fgColor indexed="11"/>
        <bgColor indexed="64"/>
      </patternFill>
    </fill>
    <fill>
      <patternFill patternType="solid">
        <fgColor rgb="FFFFFFFF"/>
        <bgColor indexed="64"/>
      </patternFill>
    </fill>
    <fill>
      <patternFill patternType="solid">
        <fgColor theme="0" tint="-0.34998626667073579"/>
        <bgColor indexed="64"/>
      </patternFill>
    </fill>
    <fill>
      <patternFill patternType="solid">
        <fgColor rgb="FFFFFF00"/>
        <bgColor indexed="64"/>
      </patternFill>
    </fill>
    <fill>
      <patternFill patternType="solid">
        <fgColor rgb="FFFF0000"/>
        <bgColor indexed="64"/>
      </patternFill>
    </fill>
    <fill>
      <patternFill patternType="solid">
        <fgColor rgb="FFCCFFCC"/>
        <bgColor indexed="64"/>
      </patternFill>
    </fill>
    <fill>
      <patternFill patternType="solid">
        <fgColor theme="3"/>
        <bgColor indexed="64"/>
      </patternFill>
    </fill>
    <fill>
      <patternFill patternType="solid">
        <fgColor rgb="FFC6EFCE"/>
      </patternFill>
    </fill>
    <fill>
      <patternFill patternType="solid">
        <fgColor rgb="FF0095D6"/>
        <bgColor indexed="64"/>
      </patternFill>
    </fill>
  </fills>
  <borders count="22">
    <border>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diagonal/>
    </border>
    <border>
      <left/>
      <right/>
      <top/>
      <bottom style="thin">
        <color auto="1"/>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ck">
        <color auto="1"/>
      </right>
      <top style="thin">
        <color auto="1"/>
      </top>
      <bottom style="thin">
        <color auto="1"/>
      </bottom>
      <diagonal/>
    </border>
    <border>
      <left/>
      <right style="thick">
        <color auto="1"/>
      </right>
      <top style="thin">
        <color auto="1"/>
      </top>
      <bottom style="thin">
        <color auto="1"/>
      </bottom>
      <diagonal/>
    </border>
    <border>
      <left style="thick">
        <color auto="1"/>
      </left>
      <right style="thick">
        <color auto="1"/>
      </right>
      <top style="thin">
        <color auto="1"/>
      </top>
      <bottom style="thin">
        <color auto="1"/>
      </bottom>
      <diagonal/>
    </border>
    <border>
      <left/>
      <right/>
      <top/>
      <bottom style="slantDashDot">
        <color auto="1"/>
      </bottom>
      <diagonal/>
    </border>
    <border>
      <left/>
      <right/>
      <top style="slantDashDot">
        <color auto="1"/>
      </top>
      <bottom/>
      <diagonal/>
    </border>
  </borders>
  <cellStyleXfs count="141">
    <xf numFmtId="0" fontId="0" fillId="0" borderId="0"/>
    <xf numFmtId="0" fontId="3" fillId="0" borderId="0"/>
    <xf numFmtId="0" fontId="3" fillId="0" borderId="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27" fillId="0" borderId="0"/>
    <xf numFmtId="0" fontId="28" fillId="13" borderId="0" applyNumberFormat="0" applyFill="0" applyBorder="0" applyAlignment="0" applyProtection="0"/>
  </cellStyleXfs>
  <cellXfs count="132">
    <xf numFmtId="0" fontId="0" fillId="0" borderId="0" xfId="0"/>
    <xf numFmtId="0" fontId="4" fillId="0" borderId="0" xfId="1" applyFont="1" applyProtection="1">
      <protection hidden="1"/>
    </xf>
    <xf numFmtId="0" fontId="4" fillId="0" borderId="0" xfId="1" applyFont="1" applyAlignment="1" applyProtection="1">
      <alignment horizontal="center" vertical="center"/>
      <protection hidden="1"/>
    </xf>
    <xf numFmtId="0" fontId="2" fillId="0" borderId="0" xfId="1" applyFont="1"/>
    <xf numFmtId="0" fontId="5" fillId="0" borderId="0" xfId="1" applyFont="1" applyAlignment="1" applyProtection="1">
      <alignment horizontal="left" vertical="center"/>
      <protection hidden="1"/>
    </xf>
    <xf numFmtId="0" fontId="6" fillId="0" borderId="0" xfId="1" applyFont="1" applyProtection="1">
      <protection hidden="1"/>
    </xf>
    <xf numFmtId="0" fontId="7" fillId="0" borderId="0" xfId="1" applyFont="1" applyAlignment="1" applyProtection="1">
      <alignment horizontal="left" vertical="center"/>
      <protection hidden="1"/>
    </xf>
    <xf numFmtId="165" fontId="7" fillId="0" borderId="0" xfId="1" applyNumberFormat="1" applyFont="1" applyAlignment="1" applyProtection="1">
      <alignment horizontal="center" vertical="center"/>
      <protection hidden="1"/>
    </xf>
    <xf numFmtId="165" fontId="7" fillId="0" borderId="0" xfId="1" applyNumberFormat="1" applyFont="1" applyAlignment="1" applyProtection="1">
      <protection hidden="1"/>
    </xf>
    <xf numFmtId="0" fontId="8" fillId="0" borderId="0" xfId="1" applyFont="1" applyAlignment="1" applyProtection="1">
      <alignment horizontal="left" vertical="center"/>
      <protection hidden="1"/>
    </xf>
    <xf numFmtId="0" fontId="5" fillId="0" borderId="3" xfId="1" applyFont="1" applyBorder="1" applyAlignment="1" applyProtection="1">
      <alignment horizontal="left" vertical="center"/>
      <protection hidden="1"/>
    </xf>
    <xf numFmtId="0" fontId="4" fillId="0" borderId="9" xfId="1" applyFont="1" applyBorder="1" applyProtection="1">
      <protection hidden="1"/>
    </xf>
    <xf numFmtId="0" fontId="5" fillId="0" borderId="9" xfId="1" applyFont="1" applyBorder="1" applyAlignment="1" applyProtection="1">
      <alignment vertical="center"/>
      <protection hidden="1"/>
    </xf>
    <xf numFmtId="0" fontId="4" fillId="0" borderId="9" xfId="1" applyFont="1" applyBorder="1" applyAlignment="1" applyProtection="1">
      <alignment horizontal="center" vertical="center"/>
      <protection hidden="1"/>
    </xf>
    <xf numFmtId="0" fontId="4" fillId="0" borderId="4" xfId="1" applyFont="1" applyBorder="1" applyProtection="1">
      <protection hidden="1"/>
    </xf>
    <xf numFmtId="0" fontId="4" fillId="0" borderId="6" xfId="1" applyFont="1" applyBorder="1" applyProtection="1">
      <protection hidden="1"/>
    </xf>
    <xf numFmtId="0" fontId="10" fillId="0" borderId="5" xfId="1" applyFont="1" applyBorder="1" applyAlignment="1" applyProtection="1">
      <alignment horizontal="left" vertical="center"/>
      <protection hidden="1"/>
    </xf>
    <xf numFmtId="0" fontId="4" fillId="0" borderId="0" xfId="1" applyFont="1" applyBorder="1" applyProtection="1">
      <protection hidden="1"/>
    </xf>
    <xf numFmtId="0" fontId="4" fillId="0" borderId="6" xfId="1" applyFont="1" applyBorder="1" applyAlignment="1" applyProtection="1">
      <alignment horizontal="center" vertical="center"/>
      <protection hidden="1"/>
    </xf>
    <xf numFmtId="0" fontId="4" fillId="0" borderId="0" xfId="1" applyFont="1" applyBorder="1" applyAlignment="1" applyProtection="1">
      <alignment horizontal="center" vertical="center"/>
      <protection hidden="1"/>
    </xf>
    <xf numFmtId="0" fontId="5" fillId="0" borderId="6" xfId="1" applyFont="1" applyBorder="1" applyAlignment="1" applyProtection="1">
      <alignment horizontal="center" vertical="center"/>
      <protection hidden="1"/>
    </xf>
    <xf numFmtId="0" fontId="5" fillId="0" borderId="5" xfId="1" applyFont="1" applyBorder="1" applyAlignment="1" applyProtection="1">
      <alignment horizontal="center" vertical="center"/>
      <protection hidden="1"/>
    </xf>
    <xf numFmtId="0" fontId="5" fillId="0" borderId="0" xfId="1" applyFont="1" applyBorder="1" applyAlignment="1" applyProtection="1">
      <alignment horizontal="center" vertical="center"/>
      <protection hidden="1"/>
    </xf>
    <xf numFmtId="0" fontId="5" fillId="0" borderId="0" xfId="1" applyFont="1" applyAlignment="1" applyProtection="1">
      <alignment horizontal="center" vertical="center"/>
      <protection hidden="1"/>
    </xf>
    <xf numFmtId="0" fontId="4" fillId="0" borderId="5" xfId="1" applyFont="1" applyBorder="1" applyProtection="1">
      <protection hidden="1"/>
    </xf>
    <xf numFmtId="0" fontId="5" fillId="0" borderId="0" xfId="1" applyFont="1" applyBorder="1" applyAlignment="1" applyProtection="1">
      <alignment horizontal="right" vertical="center"/>
      <protection hidden="1"/>
    </xf>
    <xf numFmtId="0" fontId="4" fillId="0" borderId="7" xfId="1" applyFont="1" applyBorder="1" applyProtection="1">
      <protection hidden="1"/>
    </xf>
    <xf numFmtId="0" fontId="4" fillId="0" borderId="10" xfId="1" applyFont="1" applyBorder="1" applyProtection="1">
      <protection hidden="1"/>
    </xf>
    <xf numFmtId="0" fontId="11" fillId="0" borderId="10" xfId="1" applyFont="1" applyBorder="1" applyAlignment="1" applyProtection="1">
      <alignment horizontal="right"/>
      <protection hidden="1"/>
    </xf>
    <xf numFmtId="0" fontId="4" fillId="0" borderId="10" xfId="1" applyFont="1" applyBorder="1" applyAlignment="1" applyProtection="1">
      <alignment horizontal="center" vertical="center"/>
      <protection hidden="1"/>
    </xf>
    <xf numFmtId="0" fontId="4" fillId="0" borderId="8" xfId="1" applyFont="1" applyBorder="1" applyAlignment="1" applyProtection="1">
      <alignment horizontal="center" vertical="center"/>
      <protection hidden="1"/>
    </xf>
    <xf numFmtId="0" fontId="4" fillId="0" borderId="4" xfId="1" applyFont="1" applyBorder="1" applyAlignment="1" applyProtection="1">
      <alignment horizontal="center" vertical="center"/>
      <protection hidden="1"/>
    </xf>
    <xf numFmtId="0" fontId="2" fillId="0" borderId="6" xfId="1" applyFont="1" applyBorder="1"/>
    <xf numFmtId="0" fontId="2" fillId="0" borderId="8" xfId="1" applyFont="1" applyBorder="1"/>
    <xf numFmtId="0" fontId="8" fillId="0" borderId="0" xfId="1" applyFont="1" applyProtection="1">
      <protection hidden="1"/>
    </xf>
    <xf numFmtId="0" fontId="11" fillId="0" borderId="0" xfId="1" applyFont="1" applyBorder="1" applyAlignment="1" applyProtection="1">
      <alignment horizontal="right"/>
      <protection hidden="1"/>
    </xf>
    <xf numFmtId="0" fontId="9" fillId="0" borderId="0" xfId="1" applyFont="1" applyBorder="1" applyAlignment="1" applyProtection="1">
      <alignment horizontal="center"/>
      <protection hidden="1"/>
    </xf>
    <xf numFmtId="0" fontId="5" fillId="0" borderId="5" xfId="1" applyFont="1" applyBorder="1" applyAlignment="1" applyProtection="1">
      <alignment horizontal="left" vertical="center"/>
      <protection hidden="1"/>
    </xf>
    <xf numFmtId="0" fontId="5" fillId="0" borderId="10" xfId="1" applyFont="1" applyBorder="1" applyAlignment="1" applyProtection="1">
      <alignment vertical="center"/>
      <protection hidden="1"/>
    </xf>
    <xf numFmtId="0" fontId="10" fillId="0" borderId="0" xfId="1" applyFont="1" applyBorder="1" applyAlignment="1" applyProtection="1">
      <alignment horizontal="center" vertical="center"/>
      <protection hidden="1"/>
    </xf>
    <xf numFmtId="0" fontId="16" fillId="3" borderId="0" xfId="0" applyFont="1" applyFill="1"/>
    <xf numFmtId="0" fontId="16" fillId="3" borderId="13" xfId="0" applyFont="1" applyFill="1" applyBorder="1"/>
    <xf numFmtId="0" fontId="16" fillId="0" borderId="0" xfId="0" applyFont="1"/>
    <xf numFmtId="0" fontId="17" fillId="0" borderId="0" xfId="0" applyFont="1" applyFill="1" applyBorder="1" applyAlignment="1" applyProtection="1">
      <alignment vertical="top" wrapText="1"/>
    </xf>
    <xf numFmtId="0" fontId="17" fillId="0" borderId="0" xfId="0" applyFont="1" applyFill="1" applyAlignment="1" applyProtection="1">
      <alignment vertical="top" wrapText="1"/>
      <protection hidden="1"/>
    </xf>
    <xf numFmtId="0" fontId="17" fillId="0" borderId="0" xfId="0" applyFont="1" applyFill="1" applyAlignment="1" applyProtection="1">
      <alignment vertical="top" wrapText="1"/>
    </xf>
    <xf numFmtId="0" fontId="20" fillId="3" borderId="13" xfId="0" applyFont="1" applyFill="1" applyBorder="1"/>
    <xf numFmtId="0" fontId="20" fillId="0" borderId="13" xfId="0" applyFont="1" applyBorder="1"/>
    <xf numFmtId="0" fontId="16" fillId="0" borderId="0" xfId="0" applyFont="1" applyAlignment="1">
      <alignment vertical="top"/>
    </xf>
    <xf numFmtId="0" fontId="16" fillId="7" borderId="13" xfId="0" applyFont="1" applyFill="1" applyBorder="1" applyAlignment="1">
      <alignment vertical="top"/>
    </xf>
    <xf numFmtId="0" fontId="16" fillId="0" borderId="13" xfId="0" applyFont="1" applyBorder="1" applyAlignment="1">
      <alignment vertical="top"/>
    </xf>
    <xf numFmtId="0" fontId="15" fillId="0" borderId="0" xfId="0" applyFont="1" applyFill="1" applyAlignment="1">
      <alignment horizontal="center" wrapText="1"/>
    </xf>
    <xf numFmtId="0" fontId="16" fillId="0" borderId="0" xfId="0" applyFont="1" applyFill="1"/>
    <xf numFmtId="0" fontId="15" fillId="0" borderId="0" xfId="0" applyFont="1"/>
    <xf numFmtId="0" fontId="16" fillId="0" borderId="13" xfId="0" applyFont="1" applyBorder="1" applyAlignment="1">
      <alignment horizontal="justify" vertical="center"/>
    </xf>
    <xf numFmtId="0" fontId="20" fillId="9" borderId="13" xfId="0" applyFont="1" applyFill="1" applyBorder="1"/>
    <xf numFmtId="0" fontId="20" fillId="10" borderId="13" xfId="0" applyFont="1" applyFill="1" applyBorder="1"/>
    <xf numFmtId="0" fontId="20" fillId="11" borderId="13" xfId="0" applyFont="1" applyFill="1" applyBorder="1"/>
    <xf numFmtId="0" fontId="15" fillId="3" borderId="0" xfId="0" applyFont="1" applyFill="1" applyAlignment="1">
      <alignment horizontal="left" vertical="top"/>
    </xf>
    <xf numFmtId="0" fontId="17" fillId="0" borderId="13" xfId="0" applyNumberFormat="1" applyFont="1" applyFill="1" applyBorder="1" applyAlignment="1" applyProtection="1">
      <alignment horizontal="center" vertical="center" wrapText="1"/>
      <protection locked="0"/>
    </xf>
    <xf numFmtId="0" fontId="17" fillId="0" borderId="13" xfId="0" applyFont="1" applyFill="1" applyBorder="1" applyAlignment="1" applyProtection="1">
      <alignment horizontal="center" vertical="center" wrapText="1"/>
      <protection locked="0"/>
    </xf>
    <xf numFmtId="0" fontId="17" fillId="8" borderId="13" xfId="0" applyFont="1" applyFill="1" applyBorder="1" applyAlignment="1" applyProtection="1">
      <alignment horizontal="center" vertical="center"/>
    </xf>
    <xf numFmtId="0" fontId="17" fillId="8" borderId="13" xfId="0" applyFont="1" applyFill="1" applyBorder="1" applyAlignment="1" applyProtection="1">
      <alignment horizontal="center" vertical="center" wrapText="1"/>
    </xf>
    <xf numFmtId="0" fontId="17" fillId="0" borderId="13" xfId="0" applyFont="1" applyFill="1" applyBorder="1" applyAlignment="1" applyProtection="1">
      <alignment horizontal="left" vertical="center" wrapText="1"/>
      <protection locked="0"/>
    </xf>
    <xf numFmtId="0" fontId="17" fillId="0" borderId="13" xfId="0" applyNumberFormat="1" applyFont="1" applyFill="1" applyBorder="1" applyAlignment="1" applyProtection="1">
      <alignment horizontal="center" vertical="center"/>
      <protection locked="0"/>
    </xf>
    <xf numFmtId="0" fontId="17" fillId="0" borderId="13" xfId="0" applyFont="1" applyFill="1" applyBorder="1" applyAlignment="1" applyProtection="1">
      <alignment vertical="top" wrapText="1"/>
    </xf>
    <xf numFmtId="164" fontId="17" fillId="0" borderId="13" xfId="0" applyNumberFormat="1" applyFont="1" applyFill="1" applyBorder="1" applyAlignment="1" applyProtection="1">
      <alignment horizontal="center" vertical="top" wrapText="1"/>
      <protection hidden="1"/>
    </xf>
    <xf numFmtId="0" fontId="17" fillId="0" borderId="13" xfId="0" applyFont="1" applyFill="1" applyBorder="1" applyAlignment="1" applyProtection="1">
      <alignment vertical="top" wrapText="1"/>
      <protection hidden="1"/>
    </xf>
    <xf numFmtId="0" fontId="17" fillId="0" borderId="13" xfId="0" applyFont="1" applyFill="1" applyBorder="1" applyAlignment="1" applyProtection="1">
      <alignment vertical="top"/>
      <protection hidden="1"/>
    </xf>
    <xf numFmtId="164" fontId="17" fillId="0" borderId="13" xfId="0" applyNumberFormat="1" applyFont="1" applyFill="1" applyBorder="1" applyAlignment="1" applyProtection="1">
      <alignment horizontal="center" vertical="top" wrapText="1"/>
    </xf>
    <xf numFmtId="0" fontId="17" fillId="0" borderId="13" xfId="0" applyFont="1" applyFill="1" applyBorder="1" applyAlignment="1" applyProtection="1">
      <alignment vertical="top"/>
    </xf>
    <xf numFmtId="0" fontId="17" fillId="0" borderId="2" xfId="0" applyNumberFormat="1" applyFont="1" applyFill="1" applyBorder="1" applyAlignment="1" applyProtection="1">
      <alignment horizontal="center" vertical="center" wrapText="1"/>
      <protection locked="0"/>
    </xf>
    <xf numFmtId="164" fontId="17" fillId="0" borderId="2" xfId="0" applyNumberFormat="1" applyFont="1" applyFill="1" applyBorder="1" applyAlignment="1" applyProtection="1">
      <alignment horizontal="center" vertical="top" wrapText="1"/>
      <protection hidden="1"/>
    </xf>
    <xf numFmtId="0" fontId="17" fillId="0" borderId="2" xfId="0" applyFont="1" applyFill="1" applyBorder="1" applyAlignment="1" applyProtection="1">
      <alignment vertical="top"/>
      <protection hidden="1"/>
    </xf>
    <xf numFmtId="164" fontId="17" fillId="0" borderId="2" xfId="0" applyNumberFormat="1" applyFont="1" applyFill="1" applyBorder="1" applyAlignment="1" applyProtection="1">
      <alignment horizontal="center" vertical="top" wrapText="1"/>
    </xf>
    <xf numFmtId="0" fontId="17" fillId="0" borderId="2" xfId="0" applyFont="1" applyFill="1" applyBorder="1" applyAlignment="1" applyProtection="1">
      <alignment horizontal="left" vertical="center" wrapText="1"/>
      <protection locked="0"/>
    </xf>
    <xf numFmtId="0" fontId="17" fillId="0" borderId="2" xfId="0" applyFont="1" applyFill="1" applyBorder="1" applyAlignment="1" applyProtection="1">
      <alignment vertical="top" wrapText="1"/>
      <protection hidden="1"/>
    </xf>
    <xf numFmtId="0" fontId="17" fillId="0" borderId="2" xfId="0" applyFont="1" applyFill="1" applyBorder="1" applyAlignment="1" applyProtection="1">
      <alignment vertical="top" wrapText="1"/>
    </xf>
    <xf numFmtId="0" fontId="17" fillId="0" borderId="18" xfId="0" applyFont="1" applyFill="1" applyBorder="1" applyAlignment="1" applyProtection="1">
      <alignment vertical="top" wrapText="1"/>
      <protection hidden="1"/>
    </xf>
    <xf numFmtId="0" fontId="17" fillId="0" borderId="18" xfId="0" applyFont="1" applyFill="1" applyBorder="1" applyAlignment="1" applyProtection="1">
      <alignment vertical="top" wrapText="1"/>
    </xf>
    <xf numFmtId="0" fontId="17" fillId="2" borderId="17" xfId="0" applyFont="1" applyFill="1" applyBorder="1" applyAlignment="1" applyProtection="1">
      <alignment horizontal="center" vertical="center" wrapText="1"/>
    </xf>
    <xf numFmtId="0" fontId="17" fillId="0" borderId="17" xfId="0" applyFont="1" applyFill="1" applyBorder="1" applyAlignment="1" applyProtection="1">
      <alignment vertical="top"/>
      <protection hidden="1"/>
    </xf>
    <xf numFmtId="0" fontId="17" fillId="0" borderId="17" xfId="0" applyFont="1" applyFill="1" applyBorder="1" applyAlignment="1" applyProtection="1">
      <alignment vertical="top" wrapText="1"/>
      <protection hidden="1"/>
    </xf>
    <xf numFmtId="0" fontId="17" fillId="0" borderId="17" xfId="0" applyFont="1" applyFill="1" applyBorder="1" applyAlignment="1" applyProtection="1">
      <alignment vertical="top"/>
    </xf>
    <xf numFmtId="165" fontId="17" fillId="0" borderId="17" xfId="0" applyNumberFormat="1" applyFont="1" applyFill="1" applyBorder="1" applyAlignment="1" applyProtection="1">
      <alignment horizontal="left" vertical="center" wrapText="1"/>
      <protection locked="0"/>
    </xf>
    <xf numFmtId="0" fontId="17" fillId="0" borderId="17" xfId="0" applyFont="1" applyFill="1" applyBorder="1" applyAlignment="1" applyProtection="1">
      <alignment vertical="top" wrapText="1"/>
    </xf>
    <xf numFmtId="0" fontId="25" fillId="3" borderId="0" xfId="0" applyFont="1" applyFill="1" applyAlignment="1" applyProtection="1">
      <alignment vertical="top"/>
    </xf>
    <xf numFmtId="0" fontId="24" fillId="0" borderId="20" xfId="0" applyFont="1" applyFill="1" applyBorder="1" applyAlignment="1" applyProtection="1">
      <alignment vertical="top" wrapText="1"/>
      <protection hidden="1"/>
    </xf>
    <xf numFmtId="0" fontId="17" fillId="0" borderId="2" xfId="0" applyFont="1" applyFill="1" applyBorder="1" applyAlignment="1" applyProtection="1">
      <alignment horizontal="center" vertical="center" wrapText="1"/>
      <protection locked="0"/>
    </xf>
    <xf numFmtId="165" fontId="17" fillId="0" borderId="19" xfId="0" applyNumberFormat="1" applyFont="1" applyFill="1" applyBorder="1" applyAlignment="1" applyProtection="1">
      <alignment horizontal="left" vertical="center" wrapText="1"/>
      <protection locked="0"/>
    </xf>
    <xf numFmtId="0" fontId="17" fillId="0" borderId="19" xfId="0" applyFont="1" applyFill="1" applyBorder="1" applyAlignment="1" applyProtection="1">
      <alignment vertical="top" wrapText="1"/>
      <protection hidden="1"/>
    </xf>
    <xf numFmtId="0" fontId="17" fillId="0" borderId="19" xfId="0" applyFont="1" applyFill="1" applyBorder="1" applyAlignment="1" applyProtection="1">
      <alignment vertical="top" wrapText="1"/>
    </xf>
    <xf numFmtId="1" fontId="17" fillId="0" borderId="13" xfId="0" applyNumberFormat="1" applyFont="1" applyFill="1" applyBorder="1" applyAlignment="1" applyProtection="1">
      <alignment horizontal="center" vertical="center" wrapText="1"/>
      <protection locked="0"/>
    </xf>
    <xf numFmtId="1" fontId="17" fillId="0" borderId="13" xfId="0" applyNumberFormat="1" applyFont="1" applyFill="1" applyBorder="1" applyAlignment="1" applyProtection="1">
      <alignment horizontal="center" vertical="top" wrapText="1"/>
      <protection hidden="1"/>
    </xf>
    <xf numFmtId="1" fontId="17" fillId="0" borderId="13" xfId="0" applyNumberFormat="1" applyFont="1" applyFill="1" applyBorder="1" applyAlignment="1" applyProtection="1">
      <alignment horizontal="center" vertical="top" wrapText="1"/>
    </xf>
    <xf numFmtId="0" fontId="17" fillId="3" borderId="17" xfId="0" applyFont="1" applyFill="1" applyBorder="1" applyAlignment="1" applyProtection="1">
      <alignment horizontal="left" vertical="center" wrapText="1"/>
      <protection locked="0"/>
    </xf>
    <xf numFmtId="0" fontId="22" fillId="12" borderId="13" xfId="0" applyFont="1" applyFill="1" applyBorder="1" applyAlignment="1">
      <alignment horizontal="left" vertical="top"/>
    </xf>
    <xf numFmtId="0" fontId="22" fillId="12" borderId="13" xfId="0" applyFont="1" applyFill="1" applyBorder="1" applyAlignment="1">
      <alignment horizontal="left" vertical="top" wrapText="1"/>
    </xf>
    <xf numFmtId="0" fontId="22" fillId="12" borderId="13" xfId="0" applyFont="1" applyFill="1" applyBorder="1"/>
    <xf numFmtId="0" fontId="18" fillId="0" borderId="21" xfId="0" applyFont="1" applyFill="1" applyBorder="1" applyAlignment="1" applyProtection="1">
      <alignment vertical="center" textRotation="90" wrapText="1"/>
      <protection hidden="1"/>
    </xf>
    <xf numFmtId="0" fontId="26" fillId="14" borderId="13" xfId="0" applyFont="1" applyFill="1" applyBorder="1" applyAlignment="1" applyProtection="1">
      <alignment vertical="top"/>
    </xf>
    <xf numFmtId="164" fontId="26" fillId="14" borderId="13" xfId="0" applyNumberFormat="1" applyFont="1" applyFill="1" applyBorder="1" applyAlignment="1" applyProtection="1">
      <alignment horizontal="center" vertical="top" wrapText="1"/>
      <protection hidden="1"/>
    </xf>
    <xf numFmtId="0" fontId="26" fillId="14" borderId="13" xfId="0" applyFont="1" applyFill="1" applyBorder="1" applyAlignment="1" applyProtection="1"/>
    <xf numFmtId="0" fontId="26" fillId="14" borderId="13" xfId="0" applyFont="1" applyFill="1" applyBorder="1" applyAlignment="1">
      <alignment horizontal="center" vertical="center" wrapText="1"/>
    </xf>
    <xf numFmtId="1" fontId="19" fillId="14" borderId="13" xfId="0" applyNumberFormat="1" applyFont="1" applyFill="1" applyBorder="1" applyAlignment="1" applyProtection="1">
      <alignment horizontal="center" vertical="center" wrapText="1"/>
      <protection hidden="1"/>
    </xf>
    <xf numFmtId="164" fontId="19" fillId="14" borderId="13" xfId="0" applyNumberFormat="1" applyFont="1" applyFill="1" applyBorder="1" applyAlignment="1" applyProtection="1">
      <alignment horizontal="center" vertical="center" wrapText="1"/>
      <protection hidden="1"/>
    </xf>
    <xf numFmtId="0" fontId="19" fillId="14" borderId="13" xfId="0" applyFont="1" applyFill="1" applyBorder="1" applyAlignment="1" applyProtection="1">
      <alignment horizontal="center" vertical="center" wrapText="1"/>
      <protection hidden="1"/>
    </xf>
    <xf numFmtId="0" fontId="19" fillId="14" borderId="13" xfId="0" applyFont="1" applyFill="1" applyBorder="1" applyAlignment="1" applyProtection="1">
      <alignment horizontal="center" vertical="center" textRotation="90" wrapText="1"/>
      <protection hidden="1"/>
    </xf>
    <xf numFmtId="0" fontId="16" fillId="0" borderId="13" xfId="0" applyFont="1" applyBorder="1"/>
    <xf numFmtId="164" fontId="26" fillId="14" borderId="13" xfId="0" applyNumberFormat="1" applyFont="1" applyFill="1" applyBorder="1" applyAlignment="1" applyProtection="1">
      <alignment horizontal="center" vertical="center"/>
      <protection hidden="1"/>
    </xf>
    <xf numFmtId="164" fontId="26" fillId="14" borderId="13" xfId="0" applyNumberFormat="1" applyFont="1" applyFill="1" applyBorder="1" applyAlignment="1" applyProtection="1">
      <alignment horizontal="center" vertical="center" wrapText="1"/>
      <protection hidden="1"/>
    </xf>
    <xf numFmtId="0" fontId="26" fillId="14" borderId="13" xfId="0" applyFont="1" applyFill="1" applyBorder="1" applyAlignment="1" applyProtection="1">
      <alignment horizontal="center" vertical="center" wrapText="1"/>
    </xf>
    <xf numFmtId="0" fontId="26" fillId="14" borderId="13" xfId="0" applyFont="1" applyFill="1" applyBorder="1" applyAlignment="1" applyProtection="1">
      <alignment horizontal="center" vertical="top"/>
    </xf>
    <xf numFmtId="0" fontId="26" fillId="14" borderId="13" xfId="0" applyFont="1" applyFill="1" applyBorder="1" applyAlignment="1" applyProtection="1">
      <alignment horizontal="center" vertical="center"/>
    </xf>
    <xf numFmtId="165" fontId="7" fillId="0" borderId="0" xfId="1" applyNumberFormat="1" applyFont="1" applyAlignment="1" applyProtection="1">
      <alignment horizontal="center" vertical="center"/>
      <protection hidden="1"/>
    </xf>
    <xf numFmtId="165" fontId="7" fillId="0" borderId="0" xfId="1" applyNumberFormat="1" applyFont="1" applyAlignment="1" applyProtection="1">
      <protection hidden="1"/>
    </xf>
    <xf numFmtId="0" fontId="9" fillId="4" borderId="1" xfId="1" applyFont="1" applyFill="1" applyBorder="1" applyAlignment="1" applyProtection="1">
      <alignment horizontal="center" vertical="center"/>
      <protection hidden="1"/>
    </xf>
    <xf numFmtId="0" fontId="9" fillId="4" borderId="2" xfId="1" applyFont="1" applyFill="1" applyBorder="1" applyAlignment="1" applyProtection="1">
      <alignment horizontal="center" vertical="center"/>
      <protection hidden="1"/>
    </xf>
    <xf numFmtId="0" fontId="9" fillId="5" borderId="1" xfId="1" applyFont="1" applyFill="1" applyBorder="1" applyAlignment="1" applyProtection="1">
      <alignment horizontal="center" vertical="center"/>
      <protection hidden="1"/>
    </xf>
    <xf numFmtId="0" fontId="9" fillId="5" borderId="2" xfId="1" applyFont="1" applyFill="1" applyBorder="1" applyAlignment="1" applyProtection="1">
      <alignment horizontal="center" vertical="center"/>
      <protection hidden="1"/>
    </xf>
    <xf numFmtId="0" fontId="9" fillId="6" borderId="1" xfId="1" applyFont="1" applyFill="1" applyBorder="1" applyAlignment="1" applyProtection="1">
      <alignment horizontal="center" vertical="center"/>
      <protection hidden="1"/>
    </xf>
    <xf numFmtId="0" fontId="9" fillId="6" borderId="2" xfId="1" applyFont="1" applyFill="1" applyBorder="1" applyAlignment="1" applyProtection="1">
      <alignment horizontal="center" vertical="center"/>
      <protection hidden="1"/>
    </xf>
    <xf numFmtId="0" fontId="10" fillId="0" borderId="9" xfId="1" applyFont="1" applyBorder="1" applyAlignment="1" applyProtection="1">
      <alignment horizontal="center" vertical="center"/>
      <protection hidden="1"/>
    </xf>
    <xf numFmtId="0" fontId="9" fillId="0" borderId="11" xfId="1" applyFont="1" applyBorder="1" applyAlignment="1" applyProtection="1">
      <alignment horizontal="center"/>
      <protection hidden="1"/>
    </xf>
    <xf numFmtId="0" fontId="9" fillId="0" borderId="12" xfId="1" applyFont="1" applyBorder="1" applyAlignment="1" applyProtection="1">
      <alignment horizontal="center"/>
      <protection hidden="1"/>
    </xf>
    <xf numFmtId="0" fontId="16" fillId="0" borderId="13" xfId="0" applyFont="1" applyBorder="1" applyAlignment="1">
      <alignment horizontal="left" vertical="top" wrapText="1"/>
    </xf>
    <xf numFmtId="0" fontId="22" fillId="12" borderId="7" xfId="0" applyFont="1" applyFill="1" applyBorder="1" applyAlignment="1">
      <alignment horizontal="center"/>
    </xf>
    <xf numFmtId="0" fontId="22" fillId="12" borderId="10" xfId="0" applyFont="1" applyFill="1" applyBorder="1" applyAlignment="1">
      <alignment horizontal="center"/>
    </xf>
    <xf numFmtId="0" fontId="20" fillId="0" borderId="14" xfId="0" applyFont="1" applyBorder="1" applyAlignment="1">
      <alignment horizontal="left" vertical="top" wrapText="1"/>
    </xf>
    <xf numFmtId="0" fontId="20" fillId="0" borderId="15" xfId="0" applyFont="1" applyBorder="1" applyAlignment="1">
      <alignment horizontal="left" vertical="top" wrapText="1"/>
    </xf>
    <xf numFmtId="0" fontId="20" fillId="0" borderId="16" xfId="0" applyFont="1" applyBorder="1" applyAlignment="1">
      <alignment horizontal="left" vertical="top" wrapText="1"/>
    </xf>
    <xf numFmtId="0" fontId="22" fillId="12" borderId="0" xfId="0" applyFont="1" applyFill="1" applyAlignment="1">
      <alignment horizontal="center" vertical="top" wrapText="1"/>
    </xf>
  </cellXfs>
  <cellStyles count="14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Good 2" xfId="140" xr:uid="{00000000-0005-0000-0000-000044000000}"/>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Normal" xfId="0" builtinId="0"/>
    <cellStyle name="Normal 2" xfId="1" xr:uid="{00000000-0005-0000-0000-00008A000000}"/>
    <cellStyle name="Normal 3" xfId="139" xr:uid="{00000000-0005-0000-0000-00008B000000}"/>
    <cellStyle name="Standard 2" xfId="2" xr:uid="{00000000-0005-0000-0000-00008C000000}"/>
  </cellStyles>
  <dxfs count="15">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indexed="10"/>
        </patternFill>
      </fill>
    </dxf>
    <dxf>
      <fill>
        <patternFill>
          <bgColor indexed="13"/>
        </patternFill>
      </fill>
    </dxf>
    <dxf>
      <fill>
        <patternFill>
          <bgColor indexed="11"/>
        </patternFill>
      </fill>
    </dxf>
  </dxfs>
  <tableStyles count="0" defaultTableStyle="TableStyleMedium2" defaultPivotStyle="PivotStyleLight16"/>
  <colors>
    <mruColors>
      <color rgb="FF54AF01"/>
      <color rgb="FF2EB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xmlns="">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xmlns="">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111"/>
  <sheetViews>
    <sheetView showGridLines="0" tabSelected="1" zoomScaleSheetLayoutView="25" workbookViewId="0">
      <pane xSplit="3" ySplit="3" topLeftCell="D4" activePane="bottomRight" state="frozen"/>
      <selection pane="topRight" activeCell="D1" sqref="D1"/>
      <selection pane="bottomLeft" activeCell="A4" sqref="A4"/>
      <selection pane="bottomRight" activeCell="E4" sqref="E4"/>
    </sheetView>
  </sheetViews>
  <sheetFormatPr baseColWidth="10" defaultColWidth="9.1640625" defaultRowHeight="12"/>
  <cols>
    <col min="1" max="1" width="4" style="94" customWidth="1"/>
    <col min="2" max="2" width="11.5" style="69" customWidth="1"/>
    <col min="3" max="3" width="38.6640625" style="85" customWidth="1"/>
    <col min="4" max="4" width="11.1640625" style="74" customWidth="1"/>
    <col min="5" max="5" width="14.1640625" style="69" customWidth="1"/>
    <col min="6" max="6" width="11.5" style="65" customWidth="1"/>
    <col min="7" max="7" width="7.6640625" style="65" customWidth="1"/>
    <col min="8" max="8" width="9.6640625" style="65" customWidth="1"/>
    <col min="9" max="9" width="4" style="65" hidden="1" customWidth="1"/>
    <col min="10" max="10" width="7" style="65" hidden="1" customWidth="1"/>
    <col min="11" max="11" width="11.6640625" style="65" customWidth="1"/>
    <col min="12" max="12" width="8.6640625" style="70" hidden="1" customWidth="1"/>
    <col min="13" max="13" width="9.33203125" style="83" customWidth="1"/>
    <col min="14" max="15" width="20.6640625" style="77" customWidth="1"/>
    <col min="16" max="16" width="12.33203125" style="65" customWidth="1"/>
    <col min="17" max="17" width="11.1640625" style="85" customWidth="1"/>
    <col min="18" max="18" width="10.1640625" style="91" customWidth="1"/>
    <col min="19" max="19" width="10.5" style="77" customWidth="1"/>
    <col min="20" max="20" width="8.1640625" style="65" customWidth="1"/>
    <col min="21" max="21" width="9.6640625" style="70" hidden="1" customWidth="1"/>
    <col min="22" max="22" width="7" style="85" customWidth="1"/>
    <col min="23" max="23" width="12" style="79" customWidth="1"/>
    <col min="24" max="16384" width="9.1640625" style="45"/>
  </cols>
  <sheetData>
    <row r="1" spans="1:23" s="86" customFormat="1" ht="27" customHeight="1">
      <c r="A1" s="109" t="s">
        <v>108</v>
      </c>
      <c r="B1" s="109"/>
      <c r="C1" s="109"/>
      <c r="D1" s="109" t="s">
        <v>109</v>
      </c>
      <c r="E1" s="109"/>
      <c r="F1" s="109"/>
      <c r="G1" s="109"/>
      <c r="H1" s="109"/>
      <c r="I1" s="109"/>
      <c r="J1" s="109"/>
      <c r="K1" s="109"/>
      <c r="L1" s="109"/>
      <c r="M1" s="109"/>
      <c r="N1" s="113" t="s">
        <v>103</v>
      </c>
      <c r="O1" s="113"/>
      <c r="P1" s="113"/>
      <c r="Q1" s="113"/>
      <c r="R1" s="112" t="s">
        <v>102</v>
      </c>
      <c r="S1" s="112"/>
      <c r="T1" s="112"/>
      <c r="U1" s="112"/>
      <c r="V1" s="112"/>
      <c r="W1" s="100"/>
    </row>
    <row r="2" spans="1:23" s="87" customFormat="1" ht="31.5" customHeight="1" thickBot="1">
      <c r="A2" s="109"/>
      <c r="B2" s="109"/>
      <c r="C2" s="109"/>
      <c r="D2" s="110" t="s">
        <v>107</v>
      </c>
      <c r="E2" s="110"/>
      <c r="F2" s="110"/>
      <c r="G2" s="110"/>
      <c r="H2" s="110"/>
      <c r="I2" s="101"/>
      <c r="J2" s="101"/>
      <c r="K2" s="110" t="s">
        <v>7</v>
      </c>
      <c r="L2" s="111"/>
      <c r="M2" s="111"/>
      <c r="N2" s="113"/>
      <c r="O2" s="113"/>
      <c r="P2" s="113"/>
      <c r="Q2" s="113"/>
      <c r="R2" s="102"/>
      <c r="S2" s="110" t="s">
        <v>101</v>
      </c>
      <c r="T2" s="110"/>
      <c r="U2" s="110"/>
      <c r="V2" s="110"/>
      <c r="W2" s="103"/>
    </row>
    <row r="3" spans="1:23" s="99" customFormat="1" ht="87" customHeight="1">
      <c r="A3" s="104" t="s">
        <v>93</v>
      </c>
      <c r="B3" s="105" t="s">
        <v>14</v>
      </c>
      <c r="C3" s="106" t="s">
        <v>75</v>
      </c>
      <c r="D3" s="106" t="s">
        <v>4</v>
      </c>
      <c r="E3" s="106" t="s">
        <v>76</v>
      </c>
      <c r="F3" s="106" t="s">
        <v>34</v>
      </c>
      <c r="G3" s="106" t="s">
        <v>32</v>
      </c>
      <c r="H3" s="106" t="s">
        <v>81</v>
      </c>
      <c r="I3" s="107" t="s">
        <v>83</v>
      </c>
      <c r="J3" s="107" t="s">
        <v>82</v>
      </c>
      <c r="K3" s="106" t="s">
        <v>106</v>
      </c>
      <c r="L3" s="107" t="s">
        <v>6</v>
      </c>
      <c r="M3" s="106" t="s">
        <v>99</v>
      </c>
      <c r="N3" s="106" t="s">
        <v>98</v>
      </c>
      <c r="O3" s="106" t="s">
        <v>97</v>
      </c>
      <c r="P3" s="106" t="s">
        <v>5</v>
      </c>
      <c r="Q3" s="106" t="s">
        <v>104</v>
      </c>
      <c r="R3" s="106" t="s">
        <v>13</v>
      </c>
      <c r="S3" s="106" t="s">
        <v>34</v>
      </c>
      <c r="T3" s="106" t="s">
        <v>2</v>
      </c>
      <c r="U3" s="106" t="s">
        <v>94</v>
      </c>
      <c r="V3" s="106" t="s">
        <v>100</v>
      </c>
      <c r="W3" s="106" t="s">
        <v>105</v>
      </c>
    </row>
    <row r="4" spans="1:23" s="43" customFormat="1" ht="130">
      <c r="A4" s="92">
        <v>1</v>
      </c>
      <c r="B4" s="59" t="s">
        <v>15</v>
      </c>
      <c r="C4" s="95" t="s">
        <v>84</v>
      </c>
      <c r="D4" s="71" t="s">
        <v>65</v>
      </c>
      <c r="E4" s="59" t="s">
        <v>77</v>
      </c>
      <c r="F4" s="60" t="s">
        <v>36</v>
      </c>
      <c r="G4" s="60" t="s">
        <v>20</v>
      </c>
      <c r="H4" s="60" t="s">
        <v>0</v>
      </c>
      <c r="I4" s="61">
        <f>IF(ISNUMBER(SEARCH("Low",G4)),1,IF(G4=" -",1,IF(ISNUMBER(SEARCH("Medium",G4)),2,IF(ISNUMBER(SEARCH("High",G4)),4,0))))</f>
        <v>2</v>
      </c>
      <c r="J4" s="61">
        <f>IF(G4="Low",1,IF(G4=" -",1,IF(G4="Medium",2,IF(G4="High",4,0))))</f>
        <v>0</v>
      </c>
      <c r="K4" s="62" t="str">
        <f>IF(MAX(I4:J4)=4,"High",IF(MAX(I4:J4)=2,"Medium",IF(MAX(I4:J4)=1,"Low","")))</f>
        <v>Medium</v>
      </c>
      <c r="L4" s="61" t="str">
        <f>CONCATENATE(IF(ISNUMBER(SEARCH("Low",F4)),1,""),IF(ISNUMBER(SEARCH("Medium",F4)),2,""),IF(ISNUMBER(SEARCH("High",F4)),3,""),IF(ISNUMBER(SEARCH("Low",K4)),1,""),IF(ISNUMBER(SEARCH("Medium",K4)),2,""),IF(ISNUMBER(SEARCH("High",K4)),3,""),)</f>
        <v>32</v>
      </c>
      <c r="M4" s="80"/>
      <c r="N4" s="75" t="s">
        <v>111</v>
      </c>
      <c r="O4" s="75" t="s">
        <v>110</v>
      </c>
      <c r="P4" s="63" t="s">
        <v>17</v>
      </c>
      <c r="Q4" s="84" t="s">
        <v>18</v>
      </c>
      <c r="R4" s="89" t="s">
        <v>90</v>
      </c>
      <c r="S4" s="88" t="s">
        <v>95</v>
      </c>
      <c r="T4" s="64" t="s">
        <v>1</v>
      </c>
      <c r="U4" s="61" t="str">
        <f>IF(R4&lt;&gt;"Closed", CONCATENATE(IF(ISNUMBER(SEARCH("Low",S4)),1,""),IF(ISNUMBER(SEARCH("Medium",S4)),2,""),IF(ISNUMBER(SEARCH("High",S4)),3,""),IF(ISNUMBER(SEARCH("Low",T4)),1,""),IF(ISNUMBER(SEARCH("Medium",T4)),2,""),IF(ISNUMBER(SEARCH("High",T4)),3,""),), "-")</f>
        <v>11</v>
      </c>
      <c r="V4" s="80"/>
      <c r="W4" s="79"/>
    </row>
    <row r="5" spans="1:23" s="44" customFormat="1" ht="39">
      <c r="A5" s="93">
        <v>2</v>
      </c>
      <c r="B5" s="59" t="s">
        <v>15</v>
      </c>
      <c r="C5" s="82" t="s">
        <v>96</v>
      </c>
      <c r="D5" s="71" t="s">
        <v>31</v>
      </c>
      <c r="E5" s="59" t="s">
        <v>77</v>
      </c>
      <c r="F5" s="60" t="s">
        <v>35</v>
      </c>
      <c r="G5" s="60" t="s">
        <v>20</v>
      </c>
      <c r="H5" s="60" t="s">
        <v>19</v>
      </c>
      <c r="I5" s="61">
        <f t="shared" ref="I5:I6" si="0">IF(ISNUMBER(SEARCH("Low",G5)),1,IF(G5=" -",1,IF(ISNUMBER(SEARCH("Medium",G5)),2,IF(ISNUMBER(SEARCH("High",G5)),4,0))))</f>
        <v>2</v>
      </c>
      <c r="J5" s="61">
        <f t="shared" ref="J5:J6" si="1">IF(G5="Low",1,IF(G5=" -",1,IF(G5="Medium",2,IF(G5="High",4,0))))</f>
        <v>0</v>
      </c>
      <c r="K5" s="62" t="str">
        <f t="shared" ref="K5:K6" si="2">IF(MAX(I5:J5)=4,"High",IF(MAX(I5:J5)=2,"Medium",IF(MAX(I5:J5)=1,"Low","")))</f>
        <v>Medium</v>
      </c>
      <c r="L5" s="61" t="str">
        <f t="shared" ref="L5:L6" si="3">CONCATENATE(IF(ISNUMBER(SEARCH("Low",F5)),1,""),IF(ISNUMBER(SEARCH("Medium",F5)),2,""),IF(ISNUMBER(SEARCH("High",F5)),3,""),IF(ISNUMBER(SEARCH("Low",K5)),1,""),IF(ISNUMBER(SEARCH("Medium",K5)),2,""),IF(ISNUMBER(SEARCH("High",K5)),3,""),)</f>
        <v>22</v>
      </c>
      <c r="M5" s="80"/>
      <c r="N5" s="76"/>
      <c r="O5" s="76"/>
      <c r="P5" s="67"/>
      <c r="Q5" s="82"/>
      <c r="R5" s="89" t="s">
        <v>90</v>
      </c>
      <c r="S5" s="88" t="s">
        <v>35</v>
      </c>
      <c r="T5" s="64" t="s">
        <v>1</v>
      </c>
      <c r="U5" s="61" t="str">
        <f t="shared" ref="U5:U6" si="4">IF(R5&lt;&gt;"Closed", CONCATENATE(IF(ISNUMBER(SEARCH("Low",S5)),1,""),IF(ISNUMBER(SEARCH("Medium",S5)),2,""),IF(ISNUMBER(SEARCH("High",S5)),3,""),IF(ISNUMBER(SEARCH("Low",T5)),1,""),IF(ISNUMBER(SEARCH("Medium",T5)),2,""),IF(ISNUMBER(SEARCH("High",T5)),3,""),), "-")</f>
        <v>21</v>
      </c>
      <c r="V5" s="80"/>
      <c r="W5" s="78"/>
    </row>
    <row r="6" spans="1:23" s="44" customFormat="1" ht="26">
      <c r="A6" s="92">
        <v>3</v>
      </c>
      <c r="B6" s="59" t="s">
        <v>16</v>
      </c>
      <c r="C6" s="82" t="s">
        <v>96</v>
      </c>
      <c r="D6" s="71" t="s">
        <v>31</v>
      </c>
      <c r="E6" s="59" t="s">
        <v>77</v>
      </c>
      <c r="F6" s="60" t="s">
        <v>36</v>
      </c>
      <c r="G6" s="60" t="s">
        <v>80</v>
      </c>
      <c r="H6" s="60" t="s">
        <v>1</v>
      </c>
      <c r="I6" s="61">
        <f t="shared" si="0"/>
        <v>1</v>
      </c>
      <c r="J6" s="61">
        <f t="shared" si="1"/>
        <v>0</v>
      </c>
      <c r="K6" s="62" t="str">
        <f t="shared" si="2"/>
        <v>Low</v>
      </c>
      <c r="L6" s="61" t="str">
        <f t="shared" si="3"/>
        <v>31</v>
      </c>
      <c r="M6" s="80"/>
      <c r="N6" s="76"/>
      <c r="O6" s="76"/>
      <c r="P6" s="67"/>
      <c r="Q6" s="82"/>
      <c r="R6" s="89" t="s">
        <v>90</v>
      </c>
      <c r="S6" s="88" t="s">
        <v>95</v>
      </c>
      <c r="T6" s="64" t="s">
        <v>1</v>
      </c>
      <c r="U6" s="61" t="str">
        <f t="shared" si="4"/>
        <v>11</v>
      </c>
      <c r="V6" s="80"/>
      <c r="W6" s="78"/>
    </row>
    <row r="7" spans="1:23" s="44" customFormat="1">
      <c r="A7" s="93"/>
      <c r="B7" s="66"/>
      <c r="C7" s="81"/>
      <c r="D7" s="73"/>
      <c r="E7" s="68"/>
      <c r="F7" s="67"/>
      <c r="G7" s="67"/>
      <c r="H7" s="67"/>
      <c r="I7" s="67"/>
      <c r="J7" s="67"/>
      <c r="K7" s="68"/>
      <c r="L7" s="67"/>
      <c r="M7" s="82"/>
      <c r="N7" s="76"/>
      <c r="O7" s="76"/>
      <c r="P7" s="67"/>
      <c r="Q7" s="82"/>
      <c r="R7" s="90"/>
      <c r="S7" s="76"/>
      <c r="T7" s="67"/>
      <c r="U7" s="67"/>
      <c r="V7" s="82"/>
      <c r="W7" s="78"/>
    </row>
    <row r="8" spans="1:23" s="44" customFormat="1">
      <c r="A8" s="93"/>
      <c r="B8" s="66"/>
      <c r="C8" s="81"/>
      <c r="D8" s="73"/>
      <c r="E8" s="68"/>
      <c r="F8" s="67"/>
      <c r="G8" s="67"/>
      <c r="H8" s="67"/>
      <c r="I8" s="67"/>
      <c r="J8" s="67"/>
      <c r="K8" s="68"/>
      <c r="L8" s="67"/>
      <c r="M8" s="82"/>
      <c r="N8" s="76"/>
      <c r="O8" s="76"/>
      <c r="P8" s="67"/>
      <c r="Q8" s="82"/>
      <c r="R8" s="90"/>
      <c r="S8" s="76"/>
      <c r="T8" s="67"/>
      <c r="U8" s="67"/>
      <c r="V8" s="82"/>
      <c r="W8" s="78"/>
    </row>
    <row r="9" spans="1:23" s="44" customFormat="1">
      <c r="A9" s="93"/>
      <c r="B9" s="66"/>
      <c r="C9" s="81"/>
      <c r="D9" s="73"/>
      <c r="E9" s="68"/>
      <c r="F9" s="67"/>
      <c r="G9" s="67"/>
      <c r="H9" s="67"/>
      <c r="I9" s="67"/>
      <c r="J9" s="67"/>
      <c r="K9" s="68"/>
      <c r="L9" s="67"/>
      <c r="M9" s="82"/>
      <c r="N9" s="76"/>
      <c r="O9" s="76"/>
      <c r="P9" s="67"/>
      <c r="Q9" s="82"/>
      <c r="R9" s="90"/>
      <c r="S9" s="76"/>
      <c r="T9" s="67"/>
      <c r="U9" s="67"/>
      <c r="V9" s="82"/>
      <c r="W9" s="78"/>
    </row>
    <row r="10" spans="1:23" s="44" customFormat="1">
      <c r="A10" s="93"/>
      <c r="B10" s="66"/>
      <c r="C10" s="81"/>
      <c r="D10" s="73"/>
      <c r="E10" s="68"/>
      <c r="F10" s="67"/>
      <c r="G10" s="67"/>
      <c r="H10" s="67"/>
      <c r="I10" s="67"/>
      <c r="J10" s="67"/>
      <c r="K10" s="68"/>
      <c r="L10" s="67"/>
      <c r="M10" s="82"/>
      <c r="N10" s="76"/>
      <c r="O10" s="76"/>
      <c r="P10" s="67"/>
      <c r="Q10" s="82"/>
      <c r="R10" s="90"/>
      <c r="S10" s="76"/>
      <c r="T10" s="67"/>
      <c r="U10" s="67"/>
      <c r="V10" s="82"/>
      <c r="W10" s="78"/>
    </row>
    <row r="11" spans="1:23" s="44" customFormat="1">
      <c r="A11" s="93"/>
      <c r="B11" s="66"/>
      <c r="C11" s="81"/>
      <c r="D11" s="73"/>
      <c r="E11" s="68"/>
      <c r="F11" s="67"/>
      <c r="G11" s="67"/>
      <c r="H11" s="67"/>
      <c r="I11" s="67"/>
      <c r="J11" s="67"/>
      <c r="K11" s="68"/>
      <c r="L11" s="67"/>
      <c r="M11" s="82"/>
      <c r="N11" s="76"/>
      <c r="O11" s="76"/>
      <c r="P11" s="67"/>
      <c r="Q11" s="82"/>
      <c r="R11" s="90"/>
      <c r="S11" s="76"/>
      <c r="T11" s="67"/>
      <c r="U11" s="67"/>
      <c r="V11" s="82"/>
      <c r="W11" s="78"/>
    </row>
    <row r="12" spans="1:23" s="44" customFormat="1">
      <c r="A12" s="93"/>
      <c r="B12" s="66"/>
      <c r="C12" s="81"/>
      <c r="D12" s="73"/>
      <c r="E12" s="68"/>
      <c r="F12" s="67"/>
      <c r="G12" s="67"/>
      <c r="H12" s="67"/>
      <c r="I12" s="67"/>
      <c r="J12" s="67"/>
      <c r="K12" s="68"/>
      <c r="L12" s="67"/>
      <c r="M12" s="82"/>
      <c r="N12" s="76"/>
      <c r="O12" s="76"/>
      <c r="P12" s="67"/>
      <c r="Q12" s="82"/>
      <c r="R12" s="90"/>
      <c r="S12" s="76"/>
      <c r="T12" s="67"/>
      <c r="U12" s="67"/>
      <c r="V12" s="82"/>
      <c r="W12" s="78"/>
    </row>
    <row r="13" spans="1:23" s="44" customFormat="1">
      <c r="A13" s="93"/>
      <c r="B13" s="66"/>
      <c r="C13" s="82"/>
      <c r="D13" s="72"/>
      <c r="E13" s="66"/>
      <c r="F13" s="67"/>
      <c r="G13" s="67"/>
      <c r="H13" s="67"/>
      <c r="I13" s="67"/>
      <c r="J13" s="67"/>
      <c r="K13" s="67"/>
      <c r="L13" s="68"/>
      <c r="M13" s="81"/>
      <c r="N13" s="76"/>
      <c r="O13" s="76"/>
      <c r="P13" s="67"/>
      <c r="Q13" s="82"/>
      <c r="R13" s="90"/>
      <c r="S13" s="76"/>
      <c r="T13" s="67"/>
      <c r="U13" s="68"/>
      <c r="V13" s="82"/>
      <c r="W13" s="78"/>
    </row>
    <row r="14" spans="1:23" s="44" customFormat="1">
      <c r="A14" s="93"/>
      <c r="B14" s="66"/>
      <c r="C14" s="82"/>
      <c r="D14" s="72"/>
      <c r="E14" s="66"/>
      <c r="F14" s="67"/>
      <c r="G14" s="67"/>
      <c r="H14" s="67"/>
      <c r="I14" s="67"/>
      <c r="J14" s="67"/>
      <c r="K14" s="67"/>
      <c r="L14" s="68"/>
      <c r="M14" s="81"/>
      <c r="N14" s="76"/>
      <c r="O14" s="76"/>
      <c r="P14" s="67"/>
      <c r="Q14" s="82"/>
      <c r="R14" s="90"/>
      <c r="S14" s="76"/>
      <c r="T14" s="67"/>
      <c r="U14" s="68"/>
      <c r="V14" s="82"/>
      <c r="W14" s="78"/>
    </row>
    <row r="15" spans="1:23" s="44" customFormat="1">
      <c r="A15" s="93"/>
      <c r="B15" s="66"/>
      <c r="C15" s="82"/>
      <c r="D15" s="72"/>
      <c r="E15" s="66"/>
      <c r="F15" s="67"/>
      <c r="G15" s="67"/>
      <c r="H15" s="67"/>
      <c r="I15" s="67"/>
      <c r="J15" s="67"/>
      <c r="K15" s="67"/>
      <c r="L15" s="68"/>
      <c r="M15" s="81"/>
      <c r="N15" s="76"/>
      <c r="O15" s="76"/>
      <c r="P15" s="67"/>
      <c r="Q15" s="82"/>
      <c r="R15" s="90"/>
      <c r="S15" s="76"/>
      <c r="T15" s="67"/>
      <c r="U15" s="68"/>
      <c r="V15" s="82"/>
      <c r="W15" s="78"/>
    </row>
    <row r="16" spans="1:23" s="44" customFormat="1">
      <c r="A16" s="93"/>
      <c r="B16" s="66"/>
      <c r="C16" s="82"/>
      <c r="D16" s="72"/>
      <c r="E16" s="66"/>
      <c r="F16" s="67"/>
      <c r="G16" s="67"/>
      <c r="H16" s="67"/>
      <c r="I16" s="67"/>
      <c r="J16" s="67"/>
      <c r="K16" s="67"/>
      <c r="L16" s="68"/>
      <c r="M16" s="81"/>
      <c r="N16" s="76"/>
      <c r="O16" s="76"/>
      <c r="P16" s="67"/>
      <c r="Q16" s="82"/>
      <c r="R16" s="90"/>
      <c r="S16" s="76"/>
      <c r="T16" s="67"/>
      <c r="U16" s="68"/>
      <c r="V16" s="82"/>
      <c r="W16" s="78"/>
    </row>
    <row r="17" spans="1:23" s="44" customFormat="1">
      <c r="A17" s="93"/>
      <c r="B17" s="66"/>
      <c r="C17" s="82"/>
      <c r="D17" s="72"/>
      <c r="E17" s="66"/>
      <c r="F17" s="67"/>
      <c r="G17" s="67"/>
      <c r="H17" s="67"/>
      <c r="I17" s="67"/>
      <c r="J17" s="67"/>
      <c r="K17" s="67"/>
      <c r="L17" s="68"/>
      <c r="M17" s="81"/>
      <c r="N17" s="76"/>
      <c r="O17" s="76"/>
      <c r="P17" s="67"/>
      <c r="Q17" s="82"/>
      <c r="R17" s="90"/>
      <c r="S17" s="76"/>
      <c r="T17" s="67"/>
      <c r="U17" s="68"/>
      <c r="V17" s="82"/>
      <c r="W17" s="78"/>
    </row>
    <row r="18" spans="1:23" s="44" customFormat="1">
      <c r="A18" s="93"/>
      <c r="B18" s="66"/>
      <c r="C18" s="82"/>
      <c r="D18" s="72"/>
      <c r="E18" s="66"/>
      <c r="F18" s="67"/>
      <c r="G18" s="67"/>
      <c r="H18" s="67"/>
      <c r="I18" s="67"/>
      <c r="J18" s="67"/>
      <c r="K18" s="67"/>
      <c r="L18" s="68"/>
      <c r="M18" s="81"/>
      <c r="N18" s="76"/>
      <c r="O18" s="76"/>
      <c r="P18" s="67"/>
      <c r="Q18" s="82"/>
      <c r="R18" s="90"/>
      <c r="S18" s="76"/>
      <c r="T18" s="67"/>
      <c r="U18" s="68"/>
      <c r="V18" s="82"/>
      <c r="W18" s="78"/>
    </row>
    <row r="19" spans="1:23" s="44" customFormat="1">
      <c r="A19" s="93"/>
      <c r="B19" s="66"/>
      <c r="C19" s="82"/>
      <c r="D19" s="72"/>
      <c r="E19" s="66"/>
      <c r="F19" s="67"/>
      <c r="G19" s="67"/>
      <c r="H19" s="67"/>
      <c r="I19" s="67"/>
      <c r="J19" s="67"/>
      <c r="K19" s="67"/>
      <c r="L19" s="68"/>
      <c r="M19" s="81"/>
      <c r="N19" s="76"/>
      <c r="O19" s="76"/>
      <c r="P19" s="67"/>
      <c r="Q19" s="82"/>
      <c r="R19" s="90"/>
      <c r="S19" s="76"/>
      <c r="T19" s="67"/>
      <c r="U19" s="68"/>
      <c r="V19" s="82"/>
      <c r="W19" s="78"/>
    </row>
    <row r="20" spans="1:23" s="44" customFormat="1">
      <c r="A20" s="93"/>
      <c r="B20" s="66"/>
      <c r="C20" s="82"/>
      <c r="D20" s="72"/>
      <c r="E20" s="66"/>
      <c r="F20" s="67"/>
      <c r="G20" s="67"/>
      <c r="H20" s="67"/>
      <c r="I20" s="67"/>
      <c r="J20" s="67"/>
      <c r="K20" s="67"/>
      <c r="L20" s="68"/>
      <c r="M20" s="81"/>
      <c r="N20" s="76"/>
      <c r="O20" s="76"/>
      <c r="P20" s="67"/>
      <c r="Q20" s="82"/>
      <c r="R20" s="90"/>
      <c r="S20" s="76"/>
      <c r="T20" s="67"/>
      <c r="U20" s="68"/>
      <c r="V20" s="82"/>
      <c r="W20" s="78"/>
    </row>
    <row r="21" spans="1:23" s="44" customFormat="1">
      <c r="A21" s="93"/>
      <c r="B21" s="66"/>
      <c r="C21" s="82"/>
      <c r="D21" s="72"/>
      <c r="E21" s="66"/>
      <c r="F21" s="67"/>
      <c r="G21" s="67"/>
      <c r="H21" s="67"/>
      <c r="I21" s="67"/>
      <c r="J21" s="67"/>
      <c r="K21" s="67"/>
      <c r="L21" s="68"/>
      <c r="M21" s="81"/>
      <c r="N21" s="76"/>
      <c r="O21" s="76"/>
      <c r="P21" s="67"/>
      <c r="Q21" s="82"/>
      <c r="R21" s="90"/>
      <c r="S21" s="76"/>
      <c r="T21" s="67"/>
      <c r="U21" s="68"/>
      <c r="V21" s="82"/>
      <c r="W21" s="78"/>
    </row>
    <row r="22" spans="1:23" s="44" customFormat="1">
      <c r="A22" s="93"/>
      <c r="B22" s="66"/>
      <c r="C22" s="82"/>
      <c r="D22" s="72"/>
      <c r="E22" s="66"/>
      <c r="F22" s="67"/>
      <c r="G22" s="67"/>
      <c r="H22" s="67"/>
      <c r="I22" s="67"/>
      <c r="J22" s="67"/>
      <c r="K22" s="67"/>
      <c r="L22" s="68"/>
      <c r="M22" s="81"/>
      <c r="N22" s="76"/>
      <c r="O22" s="76"/>
      <c r="P22" s="67"/>
      <c r="Q22" s="82"/>
      <c r="R22" s="90"/>
      <c r="S22" s="76"/>
      <c r="T22" s="67"/>
      <c r="U22" s="68"/>
      <c r="V22" s="82"/>
      <c r="W22" s="78"/>
    </row>
    <row r="23" spans="1:23" s="44" customFormat="1">
      <c r="A23" s="93"/>
      <c r="B23" s="66"/>
      <c r="C23" s="82"/>
      <c r="D23" s="72"/>
      <c r="E23" s="66"/>
      <c r="F23" s="67"/>
      <c r="G23" s="67"/>
      <c r="H23" s="67"/>
      <c r="I23" s="67"/>
      <c r="J23" s="67"/>
      <c r="K23" s="67"/>
      <c r="L23" s="68"/>
      <c r="M23" s="81"/>
      <c r="N23" s="76"/>
      <c r="O23" s="76"/>
      <c r="P23" s="67"/>
      <c r="Q23" s="82"/>
      <c r="R23" s="90"/>
      <c r="S23" s="76"/>
      <c r="T23" s="67"/>
      <c r="U23" s="68"/>
      <c r="V23" s="82"/>
      <c r="W23" s="78"/>
    </row>
    <row r="24" spans="1:23" s="44" customFormat="1">
      <c r="A24" s="93"/>
      <c r="B24" s="66"/>
      <c r="C24" s="82"/>
      <c r="D24" s="72"/>
      <c r="E24" s="66"/>
      <c r="F24" s="67"/>
      <c r="G24" s="67"/>
      <c r="H24" s="67"/>
      <c r="I24" s="67"/>
      <c r="J24" s="67"/>
      <c r="K24" s="67"/>
      <c r="L24" s="68"/>
      <c r="M24" s="81"/>
      <c r="N24" s="76"/>
      <c r="O24" s="76"/>
      <c r="P24" s="67"/>
      <c r="Q24" s="82"/>
      <c r="R24" s="90"/>
      <c r="S24" s="76"/>
      <c r="T24" s="67"/>
      <c r="U24" s="68"/>
      <c r="V24" s="82"/>
      <c r="W24" s="78"/>
    </row>
    <row r="25" spans="1:23" s="44" customFormat="1">
      <c r="A25" s="93"/>
      <c r="B25" s="66"/>
      <c r="C25" s="82"/>
      <c r="D25" s="72"/>
      <c r="E25" s="66"/>
      <c r="F25" s="67"/>
      <c r="G25" s="67"/>
      <c r="H25" s="67"/>
      <c r="I25" s="67"/>
      <c r="J25" s="67"/>
      <c r="K25" s="67"/>
      <c r="L25" s="68"/>
      <c r="M25" s="81"/>
      <c r="N25" s="76"/>
      <c r="O25" s="76"/>
      <c r="P25" s="67"/>
      <c r="Q25" s="82"/>
      <c r="R25" s="90"/>
      <c r="S25" s="76"/>
      <c r="T25" s="67"/>
      <c r="U25" s="68"/>
      <c r="V25" s="82"/>
      <c r="W25" s="78"/>
    </row>
    <row r="26" spans="1:23" s="44" customFormat="1">
      <c r="A26" s="93"/>
      <c r="B26" s="66"/>
      <c r="C26" s="82"/>
      <c r="D26" s="72"/>
      <c r="E26" s="66"/>
      <c r="F26" s="67"/>
      <c r="G26" s="67"/>
      <c r="H26" s="67"/>
      <c r="I26" s="67"/>
      <c r="J26" s="67"/>
      <c r="K26" s="67"/>
      <c r="L26" s="68"/>
      <c r="M26" s="81"/>
      <c r="N26" s="76"/>
      <c r="O26" s="76"/>
      <c r="P26" s="67"/>
      <c r="Q26" s="82"/>
      <c r="R26" s="90"/>
      <c r="S26" s="76"/>
      <c r="T26" s="67"/>
      <c r="U26" s="68"/>
      <c r="V26" s="82"/>
      <c r="W26" s="78"/>
    </row>
    <row r="27" spans="1:23" s="44" customFormat="1">
      <c r="A27" s="93"/>
      <c r="B27" s="66"/>
      <c r="C27" s="82"/>
      <c r="D27" s="72"/>
      <c r="E27" s="66"/>
      <c r="F27" s="67"/>
      <c r="G27" s="67"/>
      <c r="H27" s="67"/>
      <c r="I27" s="67"/>
      <c r="J27" s="67"/>
      <c r="K27" s="67"/>
      <c r="L27" s="68"/>
      <c r="M27" s="81"/>
      <c r="N27" s="76"/>
      <c r="O27" s="76"/>
      <c r="P27" s="67"/>
      <c r="Q27" s="82"/>
      <c r="R27" s="90"/>
      <c r="S27" s="76"/>
      <c r="T27" s="67"/>
      <c r="U27" s="68"/>
      <c r="V27" s="82"/>
      <c r="W27" s="78"/>
    </row>
    <row r="28" spans="1:23" s="44" customFormat="1">
      <c r="A28" s="93"/>
      <c r="B28" s="66"/>
      <c r="C28" s="82"/>
      <c r="D28" s="72"/>
      <c r="E28" s="66"/>
      <c r="F28" s="67"/>
      <c r="G28" s="67"/>
      <c r="H28" s="67"/>
      <c r="I28" s="67"/>
      <c r="J28" s="67"/>
      <c r="K28" s="67"/>
      <c r="L28" s="68"/>
      <c r="M28" s="81"/>
      <c r="N28" s="76"/>
      <c r="O28" s="76"/>
      <c r="P28" s="67"/>
      <c r="Q28" s="82"/>
      <c r="R28" s="90"/>
      <c r="S28" s="76"/>
      <c r="T28" s="67"/>
      <c r="U28" s="68"/>
      <c r="V28" s="82"/>
      <c r="W28" s="78"/>
    </row>
    <row r="29" spans="1:23" s="44" customFormat="1">
      <c r="A29" s="93"/>
      <c r="B29" s="66"/>
      <c r="C29" s="82"/>
      <c r="D29" s="72"/>
      <c r="E29" s="66"/>
      <c r="F29" s="67"/>
      <c r="G29" s="67"/>
      <c r="H29" s="67"/>
      <c r="I29" s="67"/>
      <c r="J29" s="67"/>
      <c r="K29" s="67"/>
      <c r="L29" s="68"/>
      <c r="M29" s="81"/>
      <c r="N29" s="76"/>
      <c r="O29" s="76"/>
      <c r="P29" s="67"/>
      <c r="Q29" s="82"/>
      <c r="R29" s="90"/>
      <c r="S29" s="76"/>
      <c r="T29" s="67"/>
      <c r="U29" s="68"/>
      <c r="V29" s="82"/>
      <c r="W29" s="78"/>
    </row>
    <row r="30" spans="1:23" s="44" customFormat="1">
      <c r="A30" s="93"/>
      <c r="B30" s="66"/>
      <c r="C30" s="82"/>
      <c r="D30" s="72"/>
      <c r="E30" s="66"/>
      <c r="F30" s="67"/>
      <c r="G30" s="67"/>
      <c r="H30" s="67"/>
      <c r="I30" s="67"/>
      <c r="J30" s="67"/>
      <c r="K30" s="67"/>
      <c r="L30" s="68"/>
      <c r="M30" s="81"/>
      <c r="N30" s="76"/>
      <c r="O30" s="76"/>
      <c r="P30" s="67"/>
      <c r="Q30" s="82"/>
      <c r="R30" s="90"/>
      <c r="S30" s="76"/>
      <c r="T30" s="67"/>
      <c r="U30" s="68"/>
      <c r="V30" s="82"/>
      <c r="W30" s="78"/>
    </row>
    <row r="31" spans="1:23" s="44" customFormat="1">
      <c r="A31" s="93"/>
      <c r="B31" s="66"/>
      <c r="C31" s="82"/>
      <c r="D31" s="72"/>
      <c r="E31" s="66"/>
      <c r="F31" s="67"/>
      <c r="G31" s="67"/>
      <c r="H31" s="67"/>
      <c r="I31" s="67"/>
      <c r="J31" s="67"/>
      <c r="K31" s="67"/>
      <c r="L31" s="68"/>
      <c r="M31" s="81"/>
      <c r="N31" s="76"/>
      <c r="O31" s="76"/>
      <c r="P31" s="67"/>
      <c r="Q31" s="82"/>
      <c r="R31" s="90"/>
      <c r="S31" s="76"/>
      <c r="T31" s="67"/>
      <c r="U31" s="68"/>
      <c r="V31" s="82"/>
      <c r="W31" s="78"/>
    </row>
    <row r="32" spans="1:23" s="44" customFormat="1">
      <c r="A32" s="93"/>
      <c r="B32" s="66"/>
      <c r="C32" s="82"/>
      <c r="D32" s="72"/>
      <c r="E32" s="66"/>
      <c r="F32" s="67"/>
      <c r="G32" s="67"/>
      <c r="H32" s="67"/>
      <c r="I32" s="67"/>
      <c r="J32" s="67"/>
      <c r="K32" s="67"/>
      <c r="L32" s="68"/>
      <c r="M32" s="81"/>
      <c r="N32" s="76"/>
      <c r="O32" s="76"/>
      <c r="P32" s="67"/>
      <c r="Q32" s="82"/>
      <c r="R32" s="90"/>
      <c r="S32" s="76"/>
      <c r="T32" s="67"/>
      <c r="U32" s="68"/>
      <c r="V32" s="82"/>
      <c r="W32" s="78"/>
    </row>
    <row r="33" spans="1:23" s="44" customFormat="1">
      <c r="A33" s="93"/>
      <c r="B33" s="66"/>
      <c r="C33" s="82"/>
      <c r="D33" s="72"/>
      <c r="E33" s="66"/>
      <c r="F33" s="67"/>
      <c r="G33" s="67"/>
      <c r="H33" s="67"/>
      <c r="I33" s="67"/>
      <c r="J33" s="67"/>
      <c r="K33" s="67"/>
      <c r="L33" s="68"/>
      <c r="M33" s="81"/>
      <c r="N33" s="76"/>
      <c r="O33" s="76"/>
      <c r="P33" s="67"/>
      <c r="Q33" s="82"/>
      <c r="R33" s="90"/>
      <c r="S33" s="76"/>
      <c r="T33" s="67"/>
      <c r="U33" s="68"/>
      <c r="V33" s="82"/>
      <c r="W33" s="78"/>
    </row>
    <row r="34" spans="1:23" s="44" customFormat="1">
      <c r="A34" s="93"/>
      <c r="B34" s="66"/>
      <c r="C34" s="82"/>
      <c r="D34" s="72"/>
      <c r="E34" s="66"/>
      <c r="F34" s="67"/>
      <c r="G34" s="67"/>
      <c r="H34" s="67"/>
      <c r="I34" s="67"/>
      <c r="J34" s="67"/>
      <c r="K34" s="67"/>
      <c r="L34" s="68"/>
      <c r="M34" s="81"/>
      <c r="N34" s="76"/>
      <c r="O34" s="76"/>
      <c r="P34" s="67"/>
      <c r="Q34" s="82"/>
      <c r="R34" s="90"/>
      <c r="S34" s="76"/>
      <c r="T34" s="67"/>
      <c r="U34" s="68"/>
      <c r="V34" s="82"/>
      <c r="W34" s="78"/>
    </row>
    <row r="35" spans="1:23" s="44" customFormat="1">
      <c r="A35" s="93"/>
      <c r="B35" s="66"/>
      <c r="C35" s="82"/>
      <c r="D35" s="72"/>
      <c r="E35" s="66"/>
      <c r="F35" s="67"/>
      <c r="G35" s="67"/>
      <c r="H35" s="67"/>
      <c r="I35" s="67"/>
      <c r="J35" s="67"/>
      <c r="K35" s="67"/>
      <c r="L35" s="68"/>
      <c r="M35" s="81"/>
      <c r="N35" s="76"/>
      <c r="O35" s="76"/>
      <c r="P35" s="67"/>
      <c r="Q35" s="82"/>
      <c r="R35" s="90"/>
      <c r="S35" s="76"/>
      <c r="T35" s="67"/>
      <c r="U35" s="68"/>
      <c r="V35" s="82"/>
      <c r="W35" s="78"/>
    </row>
    <row r="36" spans="1:23" s="44" customFormat="1">
      <c r="A36" s="93"/>
      <c r="B36" s="66"/>
      <c r="C36" s="82"/>
      <c r="D36" s="72"/>
      <c r="E36" s="66"/>
      <c r="F36" s="67"/>
      <c r="G36" s="67"/>
      <c r="H36" s="67"/>
      <c r="I36" s="67"/>
      <c r="J36" s="67"/>
      <c r="K36" s="67"/>
      <c r="L36" s="68"/>
      <c r="M36" s="81"/>
      <c r="N36" s="76"/>
      <c r="O36" s="76"/>
      <c r="P36" s="67"/>
      <c r="Q36" s="82"/>
      <c r="R36" s="90"/>
      <c r="S36" s="76"/>
      <c r="T36" s="67"/>
      <c r="U36" s="68"/>
      <c r="V36" s="82"/>
      <c r="W36" s="78"/>
    </row>
    <row r="37" spans="1:23" s="44" customFormat="1">
      <c r="A37" s="93"/>
      <c r="B37" s="66"/>
      <c r="C37" s="82"/>
      <c r="D37" s="72"/>
      <c r="E37" s="66"/>
      <c r="F37" s="67"/>
      <c r="G37" s="67"/>
      <c r="H37" s="67"/>
      <c r="I37" s="67"/>
      <c r="J37" s="67"/>
      <c r="K37" s="67"/>
      <c r="L37" s="68"/>
      <c r="M37" s="81"/>
      <c r="N37" s="76"/>
      <c r="O37" s="76"/>
      <c r="P37" s="67"/>
      <c r="Q37" s="82"/>
      <c r="R37" s="90"/>
      <c r="S37" s="76"/>
      <c r="T37" s="67"/>
      <c r="U37" s="68"/>
      <c r="V37" s="82"/>
      <c r="W37" s="78"/>
    </row>
    <row r="38" spans="1:23" s="44" customFormat="1">
      <c r="A38" s="93"/>
      <c r="B38" s="66"/>
      <c r="C38" s="82"/>
      <c r="D38" s="72"/>
      <c r="E38" s="66"/>
      <c r="F38" s="67"/>
      <c r="G38" s="67"/>
      <c r="H38" s="67"/>
      <c r="I38" s="67"/>
      <c r="J38" s="67"/>
      <c r="K38" s="67"/>
      <c r="L38" s="68"/>
      <c r="M38" s="81"/>
      <c r="N38" s="76"/>
      <c r="O38" s="76"/>
      <c r="P38" s="67"/>
      <c r="Q38" s="82"/>
      <c r="R38" s="90"/>
      <c r="S38" s="76"/>
      <c r="T38" s="67"/>
      <c r="U38" s="68"/>
      <c r="V38" s="82"/>
      <c r="W38" s="78"/>
    </row>
    <row r="39" spans="1:23" s="44" customFormat="1">
      <c r="A39" s="93"/>
      <c r="B39" s="66"/>
      <c r="C39" s="82"/>
      <c r="D39" s="72"/>
      <c r="E39" s="66"/>
      <c r="F39" s="67"/>
      <c r="G39" s="67"/>
      <c r="H39" s="67"/>
      <c r="I39" s="67"/>
      <c r="J39" s="67"/>
      <c r="K39" s="67"/>
      <c r="L39" s="68"/>
      <c r="M39" s="81"/>
      <c r="N39" s="76"/>
      <c r="O39" s="76"/>
      <c r="P39" s="67"/>
      <c r="Q39" s="82"/>
      <c r="R39" s="90"/>
      <c r="S39" s="76"/>
      <c r="T39" s="67"/>
      <c r="U39" s="68"/>
      <c r="V39" s="82"/>
      <c r="W39" s="78"/>
    </row>
    <row r="40" spans="1:23" s="44" customFormat="1">
      <c r="A40" s="93"/>
      <c r="B40" s="66"/>
      <c r="C40" s="82"/>
      <c r="D40" s="72"/>
      <c r="E40" s="66"/>
      <c r="F40" s="67"/>
      <c r="G40" s="67"/>
      <c r="H40" s="67"/>
      <c r="I40" s="67"/>
      <c r="J40" s="67"/>
      <c r="K40" s="67"/>
      <c r="L40" s="68"/>
      <c r="M40" s="81"/>
      <c r="N40" s="76"/>
      <c r="O40" s="76"/>
      <c r="P40" s="67"/>
      <c r="Q40" s="82"/>
      <c r="R40" s="90"/>
      <c r="S40" s="76"/>
      <c r="T40" s="67"/>
      <c r="U40" s="68"/>
      <c r="V40" s="82"/>
      <c r="W40" s="78"/>
    </row>
    <row r="41" spans="1:23" s="44" customFormat="1">
      <c r="A41" s="93"/>
      <c r="B41" s="66"/>
      <c r="C41" s="82"/>
      <c r="D41" s="72"/>
      <c r="E41" s="66"/>
      <c r="F41" s="67"/>
      <c r="G41" s="67"/>
      <c r="H41" s="67"/>
      <c r="I41" s="67"/>
      <c r="J41" s="67"/>
      <c r="K41" s="67"/>
      <c r="L41" s="68"/>
      <c r="M41" s="81"/>
      <c r="N41" s="76"/>
      <c r="O41" s="76"/>
      <c r="P41" s="67"/>
      <c r="Q41" s="82"/>
      <c r="R41" s="90"/>
      <c r="S41" s="76"/>
      <c r="T41" s="67"/>
      <c r="U41" s="68"/>
      <c r="V41" s="82"/>
      <c r="W41" s="78"/>
    </row>
    <row r="42" spans="1:23" s="44" customFormat="1">
      <c r="A42" s="93"/>
      <c r="B42" s="66"/>
      <c r="C42" s="82"/>
      <c r="D42" s="72"/>
      <c r="E42" s="66"/>
      <c r="F42" s="67"/>
      <c r="G42" s="67"/>
      <c r="H42" s="67"/>
      <c r="I42" s="67"/>
      <c r="J42" s="67"/>
      <c r="K42" s="67"/>
      <c r="L42" s="68"/>
      <c r="M42" s="81"/>
      <c r="N42" s="76"/>
      <c r="O42" s="76"/>
      <c r="P42" s="67"/>
      <c r="Q42" s="82"/>
      <c r="R42" s="90"/>
      <c r="S42" s="76"/>
      <c r="T42" s="67"/>
      <c r="U42" s="68"/>
      <c r="V42" s="82"/>
      <c r="W42" s="78"/>
    </row>
    <row r="43" spans="1:23" s="44" customFormat="1">
      <c r="A43" s="93"/>
      <c r="B43" s="66"/>
      <c r="C43" s="82"/>
      <c r="D43" s="72"/>
      <c r="E43" s="66"/>
      <c r="F43" s="67"/>
      <c r="G43" s="67"/>
      <c r="H43" s="67"/>
      <c r="I43" s="67"/>
      <c r="J43" s="67"/>
      <c r="K43" s="67"/>
      <c r="L43" s="68"/>
      <c r="M43" s="81"/>
      <c r="N43" s="76"/>
      <c r="O43" s="76"/>
      <c r="P43" s="67"/>
      <c r="Q43" s="82"/>
      <c r="R43" s="90"/>
      <c r="S43" s="76"/>
      <c r="T43" s="67"/>
      <c r="U43" s="68"/>
      <c r="V43" s="82"/>
      <c r="W43" s="78"/>
    </row>
    <row r="44" spans="1:23" s="44" customFormat="1">
      <c r="A44" s="93"/>
      <c r="B44" s="66"/>
      <c r="C44" s="82"/>
      <c r="D44" s="72"/>
      <c r="E44" s="66"/>
      <c r="F44" s="67"/>
      <c r="G44" s="67"/>
      <c r="H44" s="67"/>
      <c r="I44" s="67"/>
      <c r="J44" s="67"/>
      <c r="K44" s="67"/>
      <c r="L44" s="68"/>
      <c r="M44" s="81"/>
      <c r="N44" s="76"/>
      <c r="O44" s="76"/>
      <c r="P44" s="67"/>
      <c r="Q44" s="82"/>
      <c r="R44" s="90"/>
      <c r="S44" s="76"/>
      <c r="T44" s="67"/>
      <c r="U44" s="68"/>
      <c r="V44" s="82"/>
      <c r="W44" s="78"/>
    </row>
    <row r="45" spans="1:23" s="44" customFormat="1">
      <c r="A45" s="93"/>
      <c r="B45" s="66"/>
      <c r="C45" s="82"/>
      <c r="D45" s="72"/>
      <c r="E45" s="66"/>
      <c r="F45" s="67"/>
      <c r="G45" s="67"/>
      <c r="H45" s="67"/>
      <c r="I45" s="67"/>
      <c r="J45" s="67"/>
      <c r="K45" s="67"/>
      <c r="L45" s="68"/>
      <c r="M45" s="81"/>
      <c r="N45" s="76"/>
      <c r="O45" s="76"/>
      <c r="P45" s="67"/>
      <c r="Q45" s="82"/>
      <c r="R45" s="90"/>
      <c r="S45" s="76"/>
      <c r="T45" s="67"/>
      <c r="U45" s="68"/>
      <c r="V45" s="82"/>
      <c r="W45" s="78"/>
    </row>
    <row r="46" spans="1:23" s="44" customFormat="1">
      <c r="A46" s="93"/>
      <c r="B46" s="66"/>
      <c r="C46" s="82"/>
      <c r="D46" s="72"/>
      <c r="E46" s="66"/>
      <c r="F46" s="67"/>
      <c r="G46" s="67"/>
      <c r="H46" s="67"/>
      <c r="I46" s="67"/>
      <c r="J46" s="67"/>
      <c r="K46" s="67"/>
      <c r="L46" s="68"/>
      <c r="M46" s="81"/>
      <c r="N46" s="76"/>
      <c r="O46" s="76"/>
      <c r="P46" s="67"/>
      <c r="Q46" s="82"/>
      <c r="R46" s="90"/>
      <c r="S46" s="76"/>
      <c r="T46" s="67"/>
      <c r="U46" s="68"/>
      <c r="V46" s="82"/>
      <c r="W46" s="78"/>
    </row>
    <row r="47" spans="1:23" s="44" customFormat="1">
      <c r="A47" s="93"/>
      <c r="B47" s="66"/>
      <c r="C47" s="82"/>
      <c r="D47" s="72"/>
      <c r="E47" s="66"/>
      <c r="F47" s="67"/>
      <c r="G47" s="67"/>
      <c r="H47" s="67"/>
      <c r="I47" s="67"/>
      <c r="J47" s="67"/>
      <c r="K47" s="67"/>
      <c r="L47" s="68"/>
      <c r="M47" s="81"/>
      <c r="N47" s="76"/>
      <c r="O47" s="76"/>
      <c r="P47" s="67"/>
      <c r="Q47" s="82"/>
      <c r="R47" s="90"/>
      <c r="S47" s="76"/>
      <c r="T47" s="67"/>
      <c r="U47" s="68"/>
      <c r="V47" s="82"/>
      <c r="W47" s="78"/>
    </row>
    <row r="48" spans="1:23" s="44" customFormat="1">
      <c r="A48" s="93"/>
      <c r="B48" s="66"/>
      <c r="C48" s="82"/>
      <c r="D48" s="72"/>
      <c r="E48" s="66"/>
      <c r="F48" s="67"/>
      <c r="G48" s="67"/>
      <c r="H48" s="67"/>
      <c r="I48" s="67"/>
      <c r="J48" s="67"/>
      <c r="K48" s="67"/>
      <c r="L48" s="68"/>
      <c r="M48" s="81"/>
      <c r="N48" s="76"/>
      <c r="O48" s="76"/>
      <c r="P48" s="67"/>
      <c r="Q48" s="82"/>
      <c r="R48" s="90"/>
      <c r="S48" s="76"/>
      <c r="T48" s="67"/>
      <c r="U48" s="68"/>
      <c r="V48" s="82"/>
      <c r="W48" s="78"/>
    </row>
    <row r="49" spans="1:23" s="44" customFormat="1">
      <c r="A49" s="93"/>
      <c r="B49" s="66"/>
      <c r="C49" s="82"/>
      <c r="D49" s="72"/>
      <c r="E49" s="66"/>
      <c r="F49" s="67"/>
      <c r="G49" s="67"/>
      <c r="H49" s="67"/>
      <c r="I49" s="67"/>
      <c r="J49" s="67"/>
      <c r="K49" s="67"/>
      <c r="L49" s="68"/>
      <c r="M49" s="81"/>
      <c r="N49" s="76"/>
      <c r="O49" s="76"/>
      <c r="P49" s="67"/>
      <c r="Q49" s="82"/>
      <c r="R49" s="90"/>
      <c r="S49" s="76"/>
      <c r="T49" s="67"/>
      <c r="U49" s="68"/>
      <c r="V49" s="82"/>
      <c r="W49" s="78"/>
    </row>
    <row r="50" spans="1:23" s="44" customFormat="1">
      <c r="A50" s="93"/>
      <c r="B50" s="66"/>
      <c r="C50" s="82"/>
      <c r="D50" s="72"/>
      <c r="E50" s="66"/>
      <c r="F50" s="67"/>
      <c r="G50" s="67"/>
      <c r="H50" s="67"/>
      <c r="I50" s="67"/>
      <c r="J50" s="67"/>
      <c r="K50" s="67"/>
      <c r="L50" s="68"/>
      <c r="M50" s="81"/>
      <c r="N50" s="76"/>
      <c r="O50" s="76"/>
      <c r="P50" s="67"/>
      <c r="Q50" s="82"/>
      <c r="R50" s="90"/>
      <c r="S50" s="76"/>
      <c r="T50" s="67"/>
      <c r="U50" s="68"/>
      <c r="V50" s="82"/>
      <c r="W50" s="78"/>
    </row>
    <row r="51" spans="1:23" s="44" customFormat="1">
      <c r="A51" s="93"/>
      <c r="B51" s="66"/>
      <c r="C51" s="82"/>
      <c r="D51" s="72"/>
      <c r="E51" s="66"/>
      <c r="F51" s="67"/>
      <c r="G51" s="67"/>
      <c r="H51" s="67"/>
      <c r="I51" s="67"/>
      <c r="J51" s="67"/>
      <c r="K51" s="67"/>
      <c r="L51" s="68"/>
      <c r="M51" s="81"/>
      <c r="N51" s="76"/>
      <c r="O51" s="76"/>
      <c r="P51" s="67"/>
      <c r="Q51" s="82"/>
      <c r="R51" s="90"/>
      <c r="S51" s="76"/>
      <c r="T51" s="67"/>
      <c r="U51" s="68"/>
      <c r="V51" s="82"/>
      <c r="W51" s="78"/>
    </row>
    <row r="52" spans="1:23" s="44" customFormat="1">
      <c r="A52" s="93"/>
      <c r="B52" s="66"/>
      <c r="C52" s="82"/>
      <c r="D52" s="72"/>
      <c r="E52" s="66"/>
      <c r="F52" s="67"/>
      <c r="G52" s="67"/>
      <c r="H52" s="67"/>
      <c r="I52" s="67"/>
      <c r="J52" s="67"/>
      <c r="K52" s="67"/>
      <c r="L52" s="68"/>
      <c r="M52" s="81"/>
      <c r="N52" s="76"/>
      <c r="O52" s="76"/>
      <c r="P52" s="67"/>
      <c r="Q52" s="82"/>
      <c r="R52" s="90"/>
      <c r="S52" s="76"/>
      <c r="T52" s="67"/>
      <c r="U52" s="68"/>
      <c r="V52" s="82"/>
      <c r="W52" s="78"/>
    </row>
    <row r="53" spans="1:23" s="44" customFormat="1">
      <c r="A53" s="93"/>
      <c r="B53" s="66"/>
      <c r="C53" s="82"/>
      <c r="D53" s="72"/>
      <c r="E53" s="66"/>
      <c r="F53" s="67"/>
      <c r="G53" s="67"/>
      <c r="H53" s="67"/>
      <c r="I53" s="67"/>
      <c r="J53" s="67"/>
      <c r="K53" s="67"/>
      <c r="L53" s="68"/>
      <c r="M53" s="81"/>
      <c r="N53" s="76"/>
      <c r="O53" s="76"/>
      <c r="P53" s="67"/>
      <c r="Q53" s="82"/>
      <c r="R53" s="90"/>
      <c r="S53" s="76"/>
      <c r="T53" s="67"/>
      <c r="U53" s="68"/>
      <c r="V53" s="82"/>
      <c r="W53" s="78"/>
    </row>
    <row r="54" spans="1:23" s="44" customFormat="1">
      <c r="A54" s="93"/>
      <c r="B54" s="66"/>
      <c r="C54" s="82"/>
      <c r="D54" s="72"/>
      <c r="E54" s="66"/>
      <c r="F54" s="67"/>
      <c r="G54" s="67"/>
      <c r="H54" s="67"/>
      <c r="I54" s="67"/>
      <c r="J54" s="67"/>
      <c r="K54" s="67"/>
      <c r="L54" s="68"/>
      <c r="M54" s="81"/>
      <c r="N54" s="76"/>
      <c r="O54" s="76"/>
      <c r="P54" s="67"/>
      <c r="Q54" s="82"/>
      <c r="R54" s="90"/>
      <c r="S54" s="76"/>
      <c r="T54" s="67"/>
      <c r="U54" s="68"/>
      <c r="V54" s="82"/>
      <c r="W54" s="78"/>
    </row>
    <row r="55" spans="1:23" s="44" customFormat="1">
      <c r="A55" s="93"/>
      <c r="B55" s="66"/>
      <c r="C55" s="82"/>
      <c r="D55" s="72"/>
      <c r="E55" s="66"/>
      <c r="F55" s="67"/>
      <c r="G55" s="67"/>
      <c r="H55" s="67"/>
      <c r="I55" s="67"/>
      <c r="J55" s="67"/>
      <c r="K55" s="67"/>
      <c r="L55" s="68"/>
      <c r="M55" s="81"/>
      <c r="N55" s="76"/>
      <c r="O55" s="76"/>
      <c r="P55" s="67"/>
      <c r="Q55" s="82"/>
      <c r="R55" s="90"/>
      <c r="S55" s="76"/>
      <c r="T55" s="67"/>
      <c r="U55" s="68"/>
      <c r="V55" s="82"/>
      <c r="W55" s="78"/>
    </row>
    <row r="56" spans="1:23" s="44" customFormat="1">
      <c r="A56" s="93"/>
      <c r="B56" s="66"/>
      <c r="C56" s="82"/>
      <c r="D56" s="72"/>
      <c r="E56" s="66"/>
      <c r="F56" s="67"/>
      <c r="G56" s="67"/>
      <c r="H56" s="67"/>
      <c r="I56" s="67"/>
      <c r="J56" s="67"/>
      <c r="K56" s="67"/>
      <c r="L56" s="68"/>
      <c r="M56" s="81"/>
      <c r="N56" s="76"/>
      <c r="O56" s="76"/>
      <c r="P56" s="67"/>
      <c r="Q56" s="82"/>
      <c r="R56" s="90"/>
      <c r="S56" s="76"/>
      <c r="T56" s="67"/>
      <c r="U56" s="68"/>
      <c r="V56" s="82"/>
      <c r="W56" s="78"/>
    </row>
    <row r="57" spans="1:23" s="44" customFormat="1">
      <c r="A57" s="93"/>
      <c r="B57" s="66"/>
      <c r="C57" s="82"/>
      <c r="D57" s="72"/>
      <c r="E57" s="66"/>
      <c r="F57" s="67"/>
      <c r="G57" s="67"/>
      <c r="H57" s="67"/>
      <c r="I57" s="67"/>
      <c r="J57" s="67"/>
      <c r="K57" s="67"/>
      <c r="L57" s="68"/>
      <c r="M57" s="81"/>
      <c r="N57" s="76"/>
      <c r="O57" s="76"/>
      <c r="P57" s="67"/>
      <c r="Q57" s="82"/>
      <c r="R57" s="90"/>
      <c r="S57" s="76"/>
      <c r="T57" s="67"/>
      <c r="U57" s="68"/>
      <c r="V57" s="82"/>
      <c r="W57" s="78"/>
    </row>
    <row r="58" spans="1:23" s="44" customFormat="1">
      <c r="A58" s="93"/>
      <c r="B58" s="66"/>
      <c r="C58" s="82"/>
      <c r="D58" s="72"/>
      <c r="E58" s="66"/>
      <c r="F58" s="67"/>
      <c r="G58" s="67"/>
      <c r="H58" s="67"/>
      <c r="I58" s="67"/>
      <c r="J58" s="67"/>
      <c r="K58" s="67"/>
      <c r="L58" s="68"/>
      <c r="M58" s="81"/>
      <c r="N58" s="76"/>
      <c r="O58" s="76"/>
      <c r="P58" s="67"/>
      <c r="Q58" s="82"/>
      <c r="R58" s="90"/>
      <c r="S58" s="76"/>
      <c r="T58" s="67"/>
      <c r="U58" s="68"/>
      <c r="V58" s="82"/>
      <c r="W58" s="78"/>
    </row>
    <row r="59" spans="1:23" s="44" customFormat="1">
      <c r="A59" s="93"/>
      <c r="B59" s="66"/>
      <c r="C59" s="82"/>
      <c r="D59" s="72"/>
      <c r="E59" s="66"/>
      <c r="F59" s="67"/>
      <c r="G59" s="67"/>
      <c r="H59" s="67"/>
      <c r="I59" s="67"/>
      <c r="J59" s="67"/>
      <c r="K59" s="67"/>
      <c r="L59" s="68"/>
      <c r="M59" s="81"/>
      <c r="N59" s="76"/>
      <c r="O59" s="76"/>
      <c r="P59" s="67"/>
      <c r="Q59" s="82"/>
      <c r="R59" s="90"/>
      <c r="S59" s="76"/>
      <c r="T59" s="67"/>
      <c r="U59" s="68"/>
      <c r="V59" s="82"/>
      <c r="W59" s="78"/>
    </row>
    <row r="60" spans="1:23" s="44" customFormat="1">
      <c r="A60" s="93"/>
      <c r="B60" s="66"/>
      <c r="C60" s="82"/>
      <c r="D60" s="72"/>
      <c r="E60" s="66"/>
      <c r="F60" s="67"/>
      <c r="G60" s="67"/>
      <c r="H60" s="67"/>
      <c r="I60" s="67"/>
      <c r="J60" s="67"/>
      <c r="K60" s="67"/>
      <c r="L60" s="68"/>
      <c r="M60" s="81"/>
      <c r="N60" s="76"/>
      <c r="O60" s="76"/>
      <c r="P60" s="67"/>
      <c r="Q60" s="82"/>
      <c r="R60" s="90"/>
      <c r="S60" s="76"/>
      <c r="T60" s="67"/>
      <c r="U60" s="68"/>
      <c r="V60" s="82"/>
      <c r="W60" s="78"/>
    </row>
    <row r="61" spans="1:23" s="44" customFormat="1">
      <c r="A61" s="93"/>
      <c r="B61" s="66"/>
      <c r="C61" s="82"/>
      <c r="D61" s="72"/>
      <c r="E61" s="66"/>
      <c r="F61" s="67"/>
      <c r="G61" s="67"/>
      <c r="H61" s="67"/>
      <c r="I61" s="67"/>
      <c r="J61" s="67"/>
      <c r="K61" s="67"/>
      <c r="L61" s="68"/>
      <c r="M61" s="81"/>
      <c r="N61" s="76"/>
      <c r="O61" s="76"/>
      <c r="P61" s="67"/>
      <c r="Q61" s="82"/>
      <c r="R61" s="90"/>
      <c r="S61" s="76"/>
      <c r="T61" s="67"/>
      <c r="U61" s="68"/>
      <c r="V61" s="82"/>
      <c r="W61" s="78"/>
    </row>
    <row r="62" spans="1:23" s="44" customFormat="1">
      <c r="A62" s="93"/>
      <c r="B62" s="66"/>
      <c r="C62" s="82"/>
      <c r="D62" s="72"/>
      <c r="E62" s="66"/>
      <c r="F62" s="67"/>
      <c r="G62" s="67"/>
      <c r="H62" s="67"/>
      <c r="I62" s="67"/>
      <c r="J62" s="67"/>
      <c r="K62" s="67"/>
      <c r="L62" s="68"/>
      <c r="M62" s="81"/>
      <c r="N62" s="76"/>
      <c r="O62" s="76"/>
      <c r="P62" s="67"/>
      <c r="Q62" s="82"/>
      <c r="R62" s="90"/>
      <c r="S62" s="76"/>
      <c r="T62" s="67"/>
      <c r="U62" s="68"/>
      <c r="V62" s="82"/>
      <c r="W62" s="78"/>
    </row>
    <row r="63" spans="1:23" s="44" customFormat="1">
      <c r="A63" s="93"/>
      <c r="B63" s="66"/>
      <c r="C63" s="82"/>
      <c r="D63" s="72"/>
      <c r="E63" s="66"/>
      <c r="F63" s="67"/>
      <c r="G63" s="67"/>
      <c r="H63" s="67"/>
      <c r="I63" s="67"/>
      <c r="J63" s="67"/>
      <c r="K63" s="67"/>
      <c r="L63" s="68"/>
      <c r="M63" s="81"/>
      <c r="N63" s="76"/>
      <c r="O63" s="76"/>
      <c r="P63" s="67"/>
      <c r="Q63" s="82"/>
      <c r="R63" s="90"/>
      <c r="S63" s="76"/>
      <c r="T63" s="67"/>
      <c r="U63" s="68"/>
      <c r="V63" s="82"/>
      <c r="W63" s="78"/>
    </row>
    <row r="64" spans="1:23" s="44" customFormat="1">
      <c r="A64" s="93"/>
      <c r="B64" s="66"/>
      <c r="C64" s="82"/>
      <c r="D64" s="72"/>
      <c r="E64" s="66"/>
      <c r="F64" s="67"/>
      <c r="G64" s="67"/>
      <c r="H64" s="67"/>
      <c r="I64" s="67"/>
      <c r="J64" s="67"/>
      <c r="K64" s="67"/>
      <c r="L64" s="68"/>
      <c r="M64" s="81"/>
      <c r="N64" s="76"/>
      <c r="O64" s="76"/>
      <c r="P64" s="67"/>
      <c r="Q64" s="82"/>
      <c r="R64" s="90"/>
      <c r="S64" s="76"/>
      <c r="T64" s="67"/>
      <c r="U64" s="68"/>
      <c r="V64" s="82"/>
      <c r="W64" s="78"/>
    </row>
    <row r="65" spans="1:23" s="44" customFormat="1">
      <c r="A65" s="93"/>
      <c r="B65" s="66"/>
      <c r="C65" s="82"/>
      <c r="D65" s="72"/>
      <c r="E65" s="66"/>
      <c r="F65" s="67"/>
      <c r="G65" s="67"/>
      <c r="H65" s="67"/>
      <c r="I65" s="67"/>
      <c r="J65" s="67"/>
      <c r="K65" s="67"/>
      <c r="L65" s="68"/>
      <c r="M65" s="81"/>
      <c r="N65" s="76"/>
      <c r="O65" s="76"/>
      <c r="P65" s="67"/>
      <c r="Q65" s="82"/>
      <c r="R65" s="90"/>
      <c r="S65" s="76"/>
      <c r="T65" s="67"/>
      <c r="U65" s="68"/>
      <c r="V65" s="82"/>
      <c r="W65" s="78"/>
    </row>
    <row r="66" spans="1:23" s="44" customFormat="1">
      <c r="A66" s="93"/>
      <c r="B66" s="66"/>
      <c r="C66" s="82"/>
      <c r="D66" s="72"/>
      <c r="E66" s="66"/>
      <c r="F66" s="67"/>
      <c r="G66" s="67"/>
      <c r="H66" s="67"/>
      <c r="I66" s="67"/>
      <c r="J66" s="67"/>
      <c r="K66" s="67"/>
      <c r="L66" s="68"/>
      <c r="M66" s="81"/>
      <c r="N66" s="76"/>
      <c r="O66" s="76"/>
      <c r="P66" s="67"/>
      <c r="Q66" s="82"/>
      <c r="R66" s="90"/>
      <c r="S66" s="76"/>
      <c r="T66" s="67"/>
      <c r="U66" s="68"/>
      <c r="V66" s="82"/>
      <c r="W66" s="78"/>
    </row>
    <row r="67" spans="1:23" s="44" customFormat="1">
      <c r="A67" s="93"/>
      <c r="B67" s="66"/>
      <c r="C67" s="82"/>
      <c r="D67" s="72"/>
      <c r="E67" s="66"/>
      <c r="F67" s="67"/>
      <c r="G67" s="67"/>
      <c r="H67" s="67"/>
      <c r="I67" s="67"/>
      <c r="J67" s="67"/>
      <c r="K67" s="67"/>
      <c r="L67" s="68"/>
      <c r="M67" s="81"/>
      <c r="N67" s="76"/>
      <c r="O67" s="76"/>
      <c r="P67" s="67"/>
      <c r="Q67" s="82"/>
      <c r="R67" s="90"/>
      <c r="S67" s="76"/>
      <c r="T67" s="67"/>
      <c r="U67" s="68"/>
      <c r="V67" s="82"/>
      <c r="W67" s="78"/>
    </row>
    <row r="68" spans="1:23" s="44" customFormat="1">
      <c r="A68" s="93"/>
      <c r="B68" s="66"/>
      <c r="C68" s="82"/>
      <c r="D68" s="72"/>
      <c r="E68" s="66"/>
      <c r="F68" s="67"/>
      <c r="G68" s="67"/>
      <c r="H68" s="67"/>
      <c r="I68" s="67"/>
      <c r="J68" s="67"/>
      <c r="K68" s="67"/>
      <c r="L68" s="68"/>
      <c r="M68" s="81"/>
      <c r="N68" s="76"/>
      <c r="O68" s="76"/>
      <c r="P68" s="67"/>
      <c r="Q68" s="82"/>
      <c r="R68" s="90"/>
      <c r="S68" s="76"/>
      <c r="T68" s="67"/>
      <c r="U68" s="68"/>
      <c r="V68" s="82"/>
      <c r="W68" s="78"/>
    </row>
    <row r="69" spans="1:23" s="44" customFormat="1">
      <c r="A69" s="93"/>
      <c r="B69" s="66"/>
      <c r="C69" s="82"/>
      <c r="D69" s="72"/>
      <c r="E69" s="66"/>
      <c r="F69" s="67"/>
      <c r="G69" s="67"/>
      <c r="H69" s="67"/>
      <c r="I69" s="67"/>
      <c r="J69" s="67"/>
      <c r="K69" s="67"/>
      <c r="L69" s="68"/>
      <c r="M69" s="81"/>
      <c r="N69" s="76"/>
      <c r="O69" s="76"/>
      <c r="P69" s="67"/>
      <c r="Q69" s="82"/>
      <c r="R69" s="90"/>
      <c r="S69" s="76"/>
      <c r="T69" s="67"/>
      <c r="U69" s="68"/>
      <c r="V69" s="82"/>
      <c r="W69" s="78"/>
    </row>
    <row r="70" spans="1:23" s="44" customFormat="1">
      <c r="A70" s="93"/>
      <c r="B70" s="66"/>
      <c r="C70" s="82"/>
      <c r="D70" s="72"/>
      <c r="E70" s="66"/>
      <c r="F70" s="67"/>
      <c r="G70" s="67"/>
      <c r="H70" s="67"/>
      <c r="I70" s="67"/>
      <c r="J70" s="67"/>
      <c r="K70" s="67"/>
      <c r="L70" s="68"/>
      <c r="M70" s="81"/>
      <c r="N70" s="76"/>
      <c r="O70" s="76"/>
      <c r="P70" s="67"/>
      <c r="Q70" s="82"/>
      <c r="R70" s="90"/>
      <c r="S70" s="76"/>
      <c r="T70" s="67"/>
      <c r="U70" s="68"/>
      <c r="V70" s="82"/>
      <c r="W70" s="78"/>
    </row>
    <row r="71" spans="1:23" s="44" customFormat="1">
      <c r="A71" s="93"/>
      <c r="B71" s="66"/>
      <c r="C71" s="82"/>
      <c r="D71" s="72"/>
      <c r="E71" s="66"/>
      <c r="F71" s="67"/>
      <c r="G71" s="67"/>
      <c r="H71" s="67"/>
      <c r="I71" s="67"/>
      <c r="J71" s="67"/>
      <c r="K71" s="67"/>
      <c r="L71" s="68"/>
      <c r="M71" s="81"/>
      <c r="N71" s="76"/>
      <c r="O71" s="76"/>
      <c r="P71" s="67"/>
      <c r="Q71" s="82"/>
      <c r="R71" s="90"/>
      <c r="S71" s="76"/>
      <c r="T71" s="67"/>
      <c r="U71" s="68"/>
      <c r="V71" s="82"/>
      <c r="W71" s="78"/>
    </row>
    <row r="72" spans="1:23" s="44" customFormat="1">
      <c r="A72" s="93"/>
      <c r="B72" s="66"/>
      <c r="C72" s="82"/>
      <c r="D72" s="72"/>
      <c r="E72" s="66"/>
      <c r="F72" s="67"/>
      <c r="G72" s="67"/>
      <c r="H72" s="67"/>
      <c r="I72" s="67"/>
      <c r="J72" s="67"/>
      <c r="K72" s="67"/>
      <c r="L72" s="68"/>
      <c r="M72" s="81"/>
      <c r="N72" s="76"/>
      <c r="O72" s="76"/>
      <c r="P72" s="67"/>
      <c r="Q72" s="82"/>
      <c r="R72" s="90"/>
      <c r="S72" s="76"/>
      <c r="T72" s="67"/>
      <c r="U72" s="68"/>
      <c r="V72" s="82"/>
      <c r="W72" s="78"/>
    </row>
    <row r="73" spans="1:23" s="44" customFormat="1">
      <c r="A73" s="93"/>
      <c r="B73" s="66"/>
      <c r="C73" s="82"/>
      <c r="D73" s="72"/>
      <c r="E73" s="66"/>
      <c r="F73" s="67"/>
      <c r="G73" s="67"/>
      <c r="H73" s="67"/>
      <c r="I73" s="67"/>
      <c r="J73" s="67"/>
      <c r="K73" s="67"/>
      <c r="L73" s="68"/>
      <c r="M73" s="81"/>
      <c r="N73" s="76"/>
      <c r="O73" s="76"/>
      <c r="P73" s="67"/>
      <c r="Q73" s="82"/>
      <c r="R73" s="90"/>
      <c r="S73" s="76"/>
      <c r="T73" s="67"/>
      <c r="U73" s="68"/>
      <c r="V73" s="82"/>
      <c r="W73" s="78"/>
    </row>
    <row r="74" spans="1:23" s="44" customFormat="1">
      <c r="A74" s="93"/>
      <c r="B74" s="66"/>
      <c r="C74" s="82"/>
      <c r="D74" s="72"/>
      <c r="E74" s="66"/>
      <c r="F74" s="67"/>
      <c r="G74" s="67"/>
      <c r="H74" s="67"/>
      <c r="I74" s="67"/>
      <c r="J74" s="67"/>
      <c r="K74" s="67"/>
      <c r="L74" s="68"/>
      <c r="M74" s="81"/>
      <c r="N74" s="76"/>
      <c r="O74" s="76"/>
      <c r="P74" s="67"/>
      <c r="Q74" s="82"/>
      <c r="R74" s="90"/>
      <c r="S74" s="76"/>
      <c r="T74" s="67"/>
      <c r="U74" s="68"/>
      <c r="V74" s="82"/>
      <c r="W74" s="78"/>
    </row>
    <row r="75" spans="1:23" s="44" customFormat="1">
      <c r="A75" s="93"/>
      <c r="B75" s="66"/>
      <c r="C75" s="82"/>
      <c r="D75" s="72"/>
      <c r="E75" s="66"/>
      <c r="F75" s="67"/>
      <c r="G75" s="67"/>
      <c r="H75" s="67"/>
      <c r="I75" s="67"/>
      <c r="J75" s="67"/>
      <c r="K75" s="67"/>
      <c r="L75" s="68"/>
      <c r="M75" s="81"/>
      <c r="N75" s="76"/>
      <c r="O75" s="76"/>
      <c r="P75" s="67"/>
      <c r="Q75" s="82"/>
      <c r="R75" s="90"/>
      <c r="S75" s="76"/>
      <c r="T75" s="67"/>
      <c r="U75" s="68"/>
      <c r="V75" s="82"/>
      <c r="W75" s="78"/>
    </row>
    <row r="76" spans="1:23" s="44" customFormat="1">
      <c r="A76" s="93"/>
      <c r="B76" s="66"/>
      <c r="C76" s="82"/>
      <c r="D76" s="72"/>
      <c r="E76" s="66"/>
      <c r="F76" s="67"/>
      <c r="G76" s="67"/>
      <c r="H76" s="67"/>
      <c r="I76" s="67"/>
      <c r="J76" s="67"/>
      <c r="K76" s="67"/>
      <c r="L76" s="68"/>
      <c r="M76" s="81"/>
      <c r="N76" s="76"/>
      <c r="O76" s="76"/>
      <c r="P76" s="67"/>
      <c r="Q76" s="82"/>
      <c r="R76" s="90"/>
      <c r="S76" s="76"/>
      <c r="T76" s="67"/>
      <c r="U76" s="68"/>
      <c r="V76" s="82"/>
      <c r="W76" s="78"/>
    </row>
    <row r="77" spans="1:23" s="44" customFormat="1">
      <c r="A77" s="93"/>
      <c r="B77" s="66"/>
      <c r="C77" s="82"/>
      <c r="D77" s="72"/>
      <c r="E77" s="66"/>
      <c r="F77" s="67"/>
      <c r="G77" s="67"/>
      <c r="H77" s="67"/>
      <c r="I77" s="67"/>
      <c r="J77" s="67"/>
      <c r="K77" s="67"/>
      <c r="L77" s="68"/>
      <c r="M77" s="81"/>
      <c r="N77" s="76"/>
      <c r="O77" s="76"/>
      <c r="P77" s="67"/>
      <c r="Q77" s="82"/>
      <c r="R77" s="90"/>
      <c r="S77" s="76"/>
      <c r="T77" s="67"/>
      <c r="U77" s="68"/>
      <c r="V77" s="82"/>
      <c r="W77" s="78"/>
    </row>
    <row r="78" spans="1:23" s="44" customFormat="1">
      <c r="A78" s="93"/>
      <c r="B78" s="66"/>
      <c r="C78" s="82"/>
      <c r="D78" s="72"/>
      <c r="E78" s="66"/>
      <c r="F78" s="67"/>
      <c r="G78" s="67"/>
      <c r="H78" s="67"/>
      <c r="I78" s="67"/>
      <c r="J78" s="67"/>
      <c r="K78" s="67"/>
      <c r="L78" s="68"/>
      <c r="M78" s="81"/>
      <c r="N78" s="76"/>
      <c r="O78" s="76"/>
      <c r="P78" s="67"/>
      <c r="Q78" s="82"/>
      <c r="R78" s="90"/>
      <c r="S78" s="76"/>
      <c r="T78" s="67"/>
      <c r="U78" s="68"/>
      <c r="V78" s="82"/>
      <c r="W78" s="78"/>
    </row>
    <row r="79" spans="1:23" s="44" customFormat="1">
      <c r="A79" s="93"/>
      <c r="B79" s="66"/>
      <c r="C79" s="82"/>
      <c r="D79" s="72"/>
      <c r="E79" s="66"/>
      <c r="F79" s="67"/>
      <c r="G79" s="67"/>
      <c r="H79" s="67"/>
      <c r="I79" s="67"/>
      <c r="J79" s="67"/>
      <c r="K79" s="67"/>
      <c r="L79" s="68"/>
      <c r="M79" s="81"/>
      <c r="N79" s="76"/>
      <c r="O79" s="76"/>
      <c r="P79" s="67"/>
      <c r="Q79" s="82"/>
      <c r="R79" s="90"/>
      <c r="S79" s="76"/>
      <c r="T79" s="67"/>
      <c r="U79" s="68"/>
      <c r="V79" s="82"/>
      <c r="W79" s="78"/>
    </row>
    <row r="80" spans="1:23" s="44" customFormat="1">
      <c r="A80" s="93"/>
      <c r="B80" s="66"/>
      <c r="C80" s="82"/>
      <c r="D80" s="72"/>
      <c r="E80" s="66"/>
      <c r="F80" s="67"/>
      <c r="G80" s="67"/>
      <c r="H80" s="67"/>
      <c r="I80" s="67"/>
      <c r="J80" s="67"/>
      <c r="K80" s="67"/>
      <c r="L80" s="68"/>
      <c r="M80" s="81"/>
      <c r="N80" s="76"/>
      <c r="O80" s="76"/>
      <c r="P80" s="67"/>
      <c r="Q80" s="82"/>
      <c r="R80" s="90"/>
      <c r="S80" s="76"/>
      <c r="T80" s="67"/>
      <c r="U80" s="68"/>
      <c r="V80" s="82"/>
      <c r="W80" s="78"/>
    </row>
    <row r="81" spans="1:23" s="44" customFormat="1">
      <c r="A81" s="93"/>
      <c r="B81" s="66"/>
      <c r="C81" s="82"/>
      <c r="D81" s="72"/>
      <c r="E81" s="66"/>
      <c r="F81" s="67"/>
      <c r="G81" s="67"/>
      <c r="H81" s="67"/>
      <c r="I81" s="67"/>
      <c r="J81" s="67"/>
      <c r="K81" s="67"/>
      <c r="L81" s="68"/>
      <c r="M81" s="81"/>
      <c r="N81" s="76"/>
      <c r="O81" s="76"/>
      <c r="P81" s="67"/>
      <c r="Q81" s="82"/>
      <c r="R81" s="90"/>
      <c r="S81" s="76"/>
      <c r="T81" s="67"/>
      <c r="U81" s="68"/>
      <c r="V81" s="82"/>
      <c r="W81" s="78"/>
    </row>
    <row r="82" spans="1:23" s="44" customFormat="1">
      <c r="A82" s="93"/>
      <c r="B82" s="66"/>
      <c r="C82" s="82"/>
      <c r="D82" s="72"/>
      <c r="E82" s="66"/>
      <c r="F82" s="67"/>
      <c r="G82" s="67"/>
      <c r="H82" s="67"/>
      <c r="I82" s="67"/>
      <c r="J82" s="67"/>
      <c r="K82" s="67"/>
      <c r="L82" s="68"/>
      <c r="M82" s="81"/>
      <c r="N82" s="76"/>
      <c r="O82" s="76"/>
      <c r="P82" s="67"/>
      <c r="Q82" s="82"/>
      <c r="R82" s="90"/>
      <c r="S82" s="76"/>
      <c r="T82" s="67"/>
      <c r="U82" s="68"/>
      <c r="V82" s="82"/>
      <c r="W82" s="78"/>
    </row>
    <row r="83" spans="1:23" s="44" customFormat="1">
      <c r="A83" s="93"/>
      <c r="B83" s="66"/>
      <c r="C83" s="82"/>
      <c r="D83" s="72"/>
      <c r="E83" s="66"/>
      <c r="F83" s="67"/>
      <c r="G83" s="67"/>
      <c r="H83" s="67"/>
      <c r="I83" s="67"/>
      <c r="J83" s="67"/>
      <c r="K83" s="67"/>
      <c r="L83" s="68"/>
      <c r="M83" s="81"/>
      <c r="N83" s="76"/>
      <c r="O83" s="76"/>
      <c r="P83" s="67"/>
      <c r="Q83" s="82"/>
      <c r="R83" s="90"/>
      <c r="S83" s="76"/>
      <c r="T83" s="67"/>
      <c r="U83" s="68"/>
      <c r="V83" s="82"/>
      <c r="W83" s="78"/>
    </row>
    <row r="84" spans="1:23" s="44" customFormat="1">
      <c r="A84" s="93"/>
      <c r="B84" s="66"/>
      <c r="C84" s="82"/>
      <c r="D84" s="72"/>
      <c r="E84" s="66"/>
      <c r="F84" s="67"/>
      <c r="G84" s="67"/>
      <c r="H84" s="67"/>
      <c r="I84" s="67"/>
      <c r="J84" s="67"/>
      <c r="K84" s="67"/>
      <c r="L84" s="68"/>
      <c r="M84" s="81"/>
      <c r="N84" s="76"/>
      <c r="O84" s="76"/>
      <c r="P84" s="67"/>
      <c r="Q84" s="82"/>
      <c r="R84" s="90"/>
      <c r="S84" s="76"/>
      <c r="T84" s="67"/>
      <c r="U84" s="68"/>
      <c r="V84" s="82"/>
      <c r="W84" s="78"/>
    </row>
    <row r="85" spans="1:23" s="44" customFormat="1">
      <c r="A85" s="93"/>
      <c r="B85" s="66"/>
      <c r="C85" s="82"/>
      <c r="D85" s="72"/>
      <c r="E85" s="66"/>
      <c r="F85" s="67"/>
      <c r="G85" s="67"/>
      <c r="H85" s="67"/>
      <c r="I85" s="67"/>
      <c r="J85" s="67"/>
      <c r="K85" s="67"/>
      <c r="L85" s="68"/>
      <c r="M85" s="81"/>
      <c r="N85" s="76"/>
      <c r="O85" s="76"/>
      <c r="P85" s="67"/>
      <c r="Q85" s="82"/>
      <c r="R85" s="90"/>
      <c r="S85" s="76"/>
      <c r="T85" s="67"/>
      <c r="U85" s="68"/>
      <c r="V85" s="82"/>
      <c r="W85" s="78"/>
    </row>
    <row r="86" spans="1:23" s="44" customFormat="1">
      <c r="A86" s="93"/>
      <c r="B86" s="66"/>
      <c r="C86" s="82"/>
      <c r="D86" s="72"/>
      <c r="E86" s="66"/>
      <c r="F86" s="67"/>
      <c r="G86" s="67"/>
      <c r="H86" s="67"/>
      <c r="I86" s="67"/>
      <c r="J86" s="67"/>
      <c r="K86" s="67"/>
      <c r="L86" s="68"/>
      <c r="M86" s="81"/>
      <c r="N86" s="76"/>
      <c r="O86" s="76"/>
      <c r="P86" s="67"/>
      <c r="Q86" s="82"/>
      <c r="R86" s="90"/>
      <c r="S86" s="76"/>
      <c r="T86" s="67"/>
      <c r="U86" s="68"/>
      <c r="V86" s="82"/>
      <c r="W86" s="78"/>
    </row>
    <row r="87" spans="1:23" s="44" customFormat="1">
      <c r="A87" s="93"/>
      <c r="B87" s="66"/>
      <c r="C87" s="82"/>
      <c r="D87" s="72"/>
      <c r="E87" s="66"/>
      <c r="F87" s="67"/>
      <c r="G87" s="67"/>
      <c r="H87" s="67"/>
      <c r="I87" s="67"/>
      <c r="J87" s="67"/>
      <c r="K87" s="67"/>
      <c r="L87" s="68"/>
      <c r="M87" s="81"/>
      <c r="N87" s="76"/>
      <c r="O87" s="76"/>
      <c r="P87" s="67"/>
      <c r="Q87" s="82"/>
      <c r="R87" s="90"/>
      <c r="S87" s="76"/>
      <c r="T87" s="67"/>
      <c r="U87" s="68"/>
      <c r="V87" s="82"/>
      <c r="W87" s="78"/>
    </row>
    <row r="88" spans="1:23" s="44" customFormat="1">
      <c r="A88" s="93"/>
      <c r="B88" s="66"/>
      <c r="C88" s="82"/>
      <c r="D88" s="72"/>
      <c r="E88" s="66"/>
      <c r="F88" s="67"/>
      <c r="G88" s="67"/>
      <c r="H88" s="67"/>
      <c r="I88" s="67"/>
      <c r="J88" s="67"/>
      <c r="K88" s="67"/>
      <c r="L88" s="68"/>
      <c r="M88" s="81"/>
      <c r="N88" s="76"/>
      <c r="O88" s="76"/>
      <c r="P88" s="67"/>
      <c r="Q88" s="82"/>
      <c r="R88" s="90"/>
      <c r="S88" s="76"/>
      <c r="T88" s="67"/>
      <c r="U88" s="68"/>
      <c r="V88" s="82"/>
      <c r="W88" s="78"/>
    </row>
    <row r="89" spans="1:23" s="44" customFormat="1">
      <c r="A89" s="93"/>
      <c r="B89" s="66"/>
      <c r="C89" s="82"/>
      <c r="D89" s="72"/>
      <c r="E89" s="66"/>
      <c r="F89" s="67"/>
      <c r="G89" s="67"/>
      <c r="H89" s="67"/>
      <c r="I89" s="67"/>
      <c r="J89" s="67"/>
      <c r="K89" s="67"/>
      <c r="L89" s="68"/>
      <c r="M89" s="81"/>
      <c r="N89" s="76"/>
      <c r="O89" s="76"/>
      <c r="P89" s="67"/>
      <c r="Q89" s="82"/>
      <c r="R89" s="90"/>
      <c r="S89" s="76"/>
      <c r="T89" s="67"/>
      <c r="U89" s="68"/>
      <c r="V89" s="82"/>
      <c r="W89" s="78"/>
    </row>
    <row r="90" spans="1:23" s="44" customFormat="1">
      <c r="A90" s="93"/>
      <c r="B90" s="66"/>
      <c r="C90" s="82"/>
      <c r="D90" s="72"/>
      <c r="E90" s="66"/>
      <c r="F90" s="67"/>
      <c r="G90" s="67"/>
      <c r="H90" s="67"/>
      <c r="I90" s="67"/>
      <c r="J90" s="67"/>
      <c r="K90" s="67"/>
      <c r="L90" s="68"/>
      <c r="M90" s="81"/>
      <c r="N90" s="76"/>
      <c r="O90" s="76"/>
      <c r="P90" s="67"/>
      <c r="Q90" s="82"/>
      <c r="R90" s="90"/>
      <c r="S90" s="76"/>
      <c r="T90" s="67"/>
      <c r="U90" s="68"/>
      <c r="V90" s="82"/>
      <c r="W90" s="78"/>
    </row>
    <row r="91" spans="1:23" s="44" customFormat="1">
      <c r="A91" s="93"/>
      <c r="B91" s="66"/>
      <c r="C91" s="82"/>
      <c r="D91" s="72"/>
      <c r="E91" s="66"/>
      <c r="F91" s="67"/>
      <c r="G91" s="67"/>
      <c r="H91" s="67"/>
      <c r="I91" s="67"/>
      <c r="J91" s="67"/>
      <c r="K91" s="67"/>
      <c r="L91" s="68"/>
      <c r="M91" s="81"/>
      <c r="N91" s="76"/>
      <c r="O91" s="76"/>
      <c r="P91" s="67"/>
      <c r="Q91" s="82"/>
      <c r="R91" s="90"/>
      <c r="S91" s="76"/>
      <c r="T91" s="67"/>
      <c r="U91" s="68"/>
      <c r="V91" s="82"/>
      <c r="W91" s="78"/>
    </row>
    <row r="92" spans="1:23" s="44" customFormat="1">
      <c r="A92" s="93"/>
      <c r="B92" s="66"/>
      <c r="C92" s="82"/>
      <c r="D92" s="72"/>
      <c r="E92" s="66"/>
      <c r="F92" s="67"/>
      <c r="G92" s="67"/>
      <c r="H92" s="67"/>
      <c r="I92" s="67"/>
      <c r="J92" s="67"/>
      <c r="K92" s="67"/>
      <c r="L92" s="68"/>
      <c r="M92" s="81"/>
      <c r="N92" s="76"/>
      <c r="O92" s="76"/>
      <c r="P92" s="67"/>
      <c r="Q92" s="82"/>
      <c r="R92" s="90"/>
      <c r="S92" s="76"/>
      <c r="T92" s="67"/>
      <c r="U92" s="68"/>
      <c r="V92" s="82"/>
      <c r="W92" s="78"/>
    </row>
    <row r="93" spans="1:23" s="44" customFormat="1">
      <c r="A93" s="93"/>
      <c r="B93" s="66"/>
      <c r="C93" s="82"/>
      <c r="D93" s="72"/>
      <c r="E93" s="66"/>
      <c r="F93" s="67"/>
      <c r="G93" s="67"/>
      <c r="H93" s="67"/>
      <c r="I93" s="67"/>
      <c r="J93" s="67"/>
      <c r="K93" s="67"/>
      <c r="L93" s="68"/>
      <c r="M93" s="81"/>
      <c r="N93" s="76"/>
      <c r="O93" s="76"/>
      <c r="P93" s="67"/>
      <c r="Q93" s="82"/>
      <c r="R93" s="90"/>
      <c r="S93" s="76"/>
      <c r="T93" s="67"/>
      <c r="U93" s="68"/>
      <c r="V93" s="82"/>
      <c r="W93" s="78"/>
    </row>
    <row r="94" spans="1:23" s="44" customFormat="1">
      <c r="A94" s="93"/>
      <c r="B94" s="66"/>
      <c r="C94" s="82"/>
      <c r="D94" s="72"/>
      <c r="E94" s="66"/>
      <c r="F94" s="67"/>
      <c r="G94" s="67"/>
      <c r="H94" s="67"/>
      <c r="I94" s="67"/>
      <c r="J94" s="67"/>
      <c r="K94" s="67"/>
      <c r="L94" s="68"/>
      <c r="M94" s="81"/>
      <c r="N94" s="76"/>
      <c r="O94" s="76"/>
      <c r="P94" s="67"/>
      <c r="Q94" s="82"/>
      <c r="R94" s="90"/>
      <c r="S94" s="76"/>
      <c r="T94" s="67"/>
      <c r="U94" s="68"/>
      <c r="V94" s="82"/>
      <c r="W94" s="78"/>
    </row>
    <row r="95" spans="1:23" s="44" customFormat="1">
      <c r="A95" s="93"/>
      <c r="B95" s="66"/>
      <c r="C95" s="82"/>
      <c r="D95" s="72"/>
      <c r="E95" s="66"/>
      <c r="F95" s="67"/>
      <c r="G95" s="67"/>
      <c r="H95" s="67"/>
      <c r="I95" s="67"/>
      <c r="J95" s="67"/>
      <c r="K95" s="67"/>
      <c r="L95" s="68"/>
      <c r="M95" s="81"/>
      <c r="N95" s="76"/>
      <c r="O95" s="76"/>
      <c r="P95" s="67"/>
      <c r="Q95" s="82"/>
      <c r="R95" s="90"/>
      <c r="S95" s="76"/>
      <c r="T95" s="67"/>
      <c r="U95" s="68"/>
      <c r="V95" s="82"/>
      <c r="W95" s="78"/>
    </row>
    <row r="96" spans="1:23" s="44" customFormat="1">
      <c r="A96" s="93"/>
      <c r="B96" s="66"/>
      <c r="C96" s="82"/>
      <c r="D96" s="72"/>
      <c r="E96" s="66"/>
      <c r="F96" s="67"/>
      <c r="G96" s="67"/>
      <c r="H96" s="67"/>
      <c r="I96" s="67"/>
      <c r="J96" s="67"/>
      <c r="K96" s="67"/>
      <c r="L96" s="68"/>
      <c r="M96" s="81"/>
      <c r="N96" s="76"/>
      <c r="O96" s="76"/>
      <c r="P96" s="67"/>
      <c r="Q96" s="82"/>
      <c r="R96" s="90"/>
      <c r="S96" s="76"/>
      <c r="T96" s="67"/>
      <c r="U96" s="68"/>
      <c r="V96" s="82"/>
      <c r="W96" s="78"/>
    </row>
    <row r="97" spans="1:23" s="44" customFormat="1">
      <c r="A97" s="93"/>
      <c r="B97" s="66"/>
      <c r="C97" s="82"/>
      <c r="D97" s="72"/>
      <c r="E97" s="66"/>
      <c r="F97" s="67"/>
      <c r="G97" s="67"/>
      <c r="H97" s="67"/>
      <c r="I97" s="67"/>
      <c r="J97" s="67"/>
      <c r="K97" s="67"/>
      <c r="L97" s="68"/>
      <c r="M97" s="81"/>
      <c r="N97" s="76"/>
      <c r="O97" s="76"/>
      <c r="P97" s="67"/>
      <c r="Q97" s="82"/>
      <c r="R97" s="90"/>
      <c r="S97" s="76"/>
      <c r="T97" s="67"/>
      <c r="U97" s="68"/>
      <c r="V97" s="82"/>
      <c r="W97" s="78"/>
    </row>
    <row r="98" spans="1:23" s="44" customFormat="1">
      <c r="A98" s="93"/>
      <c r="B98" s="66"/>
      <c r="C98" s="82"/>
      <c r="D98" s="72"/>
      <c r="E98" s="66"/>
      <c r="F98" s="67"/>
      <c r="G98" s="67"/>
      <c r="H98" s="67"/>
      <c r="I98" s="67"/>
      <c r="J98" s="67"/>
      <c r="K98" s="67"/>
      <c r="L98" s="68"/>
      <c r="M98" s="81"/>
      <c r="N98" s="76"/>
      <c r="O98" s="76"/>
      <c r="P98" s="67"/>
      <c r="Q98" s="82"/>
      <c r="R98" s="90"/>
      <c r="S98" s="76"/>
      <c r="T98" s="67"/>
      <c r="U98" s="68"/>
      <c r="V98" s="82"/>
      <c r="W98" s="78"/>
    </row>
    <row r="99" spans="1:23" s="44" customFormat="1">
      <c r="A99" s="93"/>
      <c r="B99" s="66"/>
      <c r="C99" s="82"/>
      <c r="D99" s="72"/>
      <c r="E99" s="66"/>
      <c r="F99" s="67"/>
      <c r="G99" s="67"/>
      <c r="H99" s="67"/>
      <c r="I99" s="67"/>
      <c r="J99" s="67"/>
      <c r="K99" s="67"/>
      <c r="L99" s="68"/>
      <c r="M99" s="81"/>
      <c r="N99" s="76"/>
      <c r="O99" s="76"/>
      <c r="P99" s="67"/>
      <c r="Q99" s="82"/>
      <c r="R99" s="90"/>
      <c r="S99" s="76"/>
      <c r="T99" s="67"/>
      <c r="U99" s="68"/>
      <c r="V99" s="82"/>
      <c r="W99" s="78"/>
    </row>
    <row r="100" spans="1:23" s="44" customFormat="1">
      <c r="A100" s="93"/>
      <c r="B100" s="66"/>
      <c r="C100" s="82"/>
      <c r="D100" s="72"/>
      <c r="E100" s="66"/>
      <c r="F100" s="67"/>
      <c r="G100" s="67"/>
      <c r="H100" s="67"/>
      <c r="I100" s="67"/>
      <c r="J100" s="67"/>
      <c r="K100" s="67"/>
      <c r="L100" s="68"/>
      <c r="M100" s="81"/>
      <c r="N100" s="76"/>
      <c r="O100" s="76"/>
      <c r="P100" s="67"/>
      <c r="Q100" s="82"/>
      <c r="R100" s="90"/>
      <c r="S100" s="76"/>
      <c r="T100" s="67"/>
      <c r="U100" s="68"/>
      <c r="V100" s="82"/>
      <c r="W100" s="78"/>
    </row>
    <row r="101" spans="1:23" s="44" customFormat="1">
      <c r="A101" s="93"/>
      <c r="B101" s="66"/>
      <c r="C101" s="82"/>
      <c r="D101" s="72"/>
      <c r="E101" s="66"/>
      <c r="F101" s="67"/>
      <c r="G101" s="67"/>
      <c r="H101" s="67"/>
      <c r="I101" s="67"/>
      <c r="J101" s="67"/>
      <c r="K101" s="67"/>
      <c r="L101" s="68"/>
      <c r="M101" s="81"/>
      <c r="N101" s="76"/>
      <c r="O101" s="76"/>
      <c r="P101" s="67"/>
      <c r="Q101" s="82"/>
      <c r="R101" s="90"/>
      <c r="S101" s="76"/>
      <c r="T101" s="67"/>
      <c r="U101" s="68"/>
      <c r="V101" s="82"/>
      <c r="W101" s="78"/>
    </row>
    <row r="102" spans="1:23" s="44" customFormat="1">
      <c r="A102" s="93"/>
      <c r="B102" s="66"/>
      <c r="C102" s="82"/>
      <c r="D102" s="72"/>
      <c r="E102" s="66"/>
      <c r="F102" s="67"/>
      <c r="G102" s="67"/>
      <c r="H102" s="67"/>
      <c r="I102" s="67"/>
      <c r="J102" s="67"/>
      <c r="K102" s="67"/>
      <c r="L102" s="68"/>
      <c r="M102" s="81"/>
      <c r="N102" s="76"/>
      <c r="O102" s="76"/>
      <c r="P102" s="67"/>
      <c r="Q102" s="82"/>
      <c r="R102" s="90"/>
      <c r="S102" s="76"/>
      <c r="T102" s="67"/>
      <c r="U102" s="68"/>
      <c r="V102" s="82"/>
      <c r="W102" s="78"/>
    </row>
    <row r="103" spans="1:23" s="44" customFormat="1">
      <c r="A103" s="93"/>
      <c r="B103" s="66"/>
      <c r="C103" s="82"/>
      <c r="D103" s="72"/>
      <c r="E103" s="66"/>
      <c r="F103" s="67"/>
      <c r="G103" s="67"/>
      <c r="H103" s="67"/>
      <c r="I103" s="67"/>
      <c r="J103" s="67"/>
      <c r="K103" s="67"/>
      <c r="L103" s="68"/>
      <c r="M103" s="81"/>
      <c r="N103" s="76"/>
      <c r="O103" s="76"/>
      <c r="P103" s="67"/>
      <c r="Q103" s="82"/>
      <c r="R103" s="90"/>
      <c r="S103" s="76"/>
      <c r="T103" s="67"/>
      <c r="U103" s="68"/>
      <c r="V103" s="82"/>
      <c r="W103" s="78"/>
    </row>
    <row r="104" spans="1:23" s="44" customFormat="1">
      <c r="A104" s="93"/>
      <c r="B104" s="66"/>
      <c r="C104" s="82"/>
      <c r="D104" s="72"/>
      <c r="E104" s="66"/>
      <c r="F104" s="67"/>
      <c r="G104" s="67"/>
      <c r="H104" s="67"/>
      <c r="I104" s="67"/>
      <c r="J104" s="67"/>
      <c r="K104" s="67"/>
      <c r="L104" s="68"/>
      <c r="M104" s="81"/>
      <c r="N104" s="76"/>
      <c r="O104" s="76"/>
      <c r="P104" s="67"/>
      <c r="Q104" s="82"/>
      <c r="R104" s="90"/>
      <c r="S104" s="76"/>
      <c r="T104" s="67"/>
      <c r="U104" s="68"/>
      <c r="V104" s="82"/>
      <c r="W104" s="78"/>
    </row>
    <row r="105" spans="1:23" s="44" customFormat="1">
      <c r="A105" s="93"/>
      <c r="B105" s="66"/>
      <c r="C105" s="82"/>
      <c r="D105" s="72"/>
      <c r="E105" s="66"/>
      <c r="F105" s="67"/>
      <c r="G105" s="67"/>
      <c r="H105" s="67"/>
      <c r="I105" s="67"/>
      <c r="J105" s="67"/>
      <c r="K105" s="67"/>
      <c r="L105" s="68"/>
      <c r="M105" s="81"/>
      <c r="N105" s="76"/>
      <c r="O105" s="76"/>
      <c r="P105" s="67"/>
      <c r="Q105" s="82"/>
      <c r="R105" s="90"/>
      <c r="S105" s="76"/>
      <c r="T105" s="67"/>
      <c r="U105" s="68"/>
      <c r="V105" s="82"/>
      <c r="W105" s="78"/>
    </row>
    <row r="106" spans="1:23" s="44" customFormat="1">
      <c r="A106" s="93"/>
      <c r="B106" s="66"/>
      <c r="C106" s="82"/>
      <c r="D106" s="72"/>
      <c r="E106" s="66"/>
      <c r="F106" s="67"/>
      <c r="G106" s="67"/>
      <c r="H106" s="67"/>
      <c r="I106" s="67"/>
      <c r="J106" s="67"/>
      <c r="K106" s="67"/>
      <c r="L106" s="68"/>
      <c r="M106" s="81"/>
      <c r="N106" s="76"/>
      <c r="O106" s="76"/>
      <c r="P106" s="67"/>
      <c r="Q106" s="82"/>
      <c r="R106" s="90"/>
      <c r="S106" s="76"/>
      <c r="T106" s="67"/>
      <c r="U106" s="68"/>
      <c r="V106" s="82"/>
      <c r="W106" s="78"/>
    </row>
    <row r="107" spans="1:23" s="44" customFormat="1">
      <c r="A107" s="93"/>
      <c r="B107" s="66"/>
      <c r="C107" s="82"/>
      <c r="D107" s="72"/>
      <c r="E107" s="66"/>
      <c r="F107" s="67"/>
      <c r="G107" s="67"/>
      <c r="H107" s="67"/>
      <c r="I107" s="67"/>
      <c r="J107" s="67"/>
      <c r="K107" s="67"/>
      <c r="L107" s="68"/>
      <c r="M107" s="81"/>
      <c r="N107" s="76"/>
      <c r="O107" s="76"/>
      <c r="P107" s="67"/>
      <c r="Q107" s="82"/>
      <c r="R107" s="90"/>
      <c r="S107" s="76"/>
      <c r="T107" s="67"/>
      <c r="U107" s="68"/>
      <c r="V107" s="82"/>
      <c r="W107" s="78"/>
    </row>
    <row r="108" spans="1:23" s="44" customFormat="1">
      <c r="A108" s="93"/>
      <c r="B108" s="66"/>
      <c r="C108" s="82"/>
      <c r="D108" s="72"/>
      <c r="E108" s="66"/>
      <c r="F108" s="67"/>
      <c r="G108" s="67"/>
      <c r="H108" s="67"/>
      <c r="I108" s="67"/>
      <c r="J108" s="67"/>
      <c r="K108" s="67"/>
      <c r="L108" s="68"/>
      <c r="M108" s="81"/>
      <c r="N108" s="76"/>
      <c r="O108" s="76"/>
      <c r="P108" s="67"/>
      <c r="Q108" s="82"/>
      <c r="R108" s="90"/>
      <c r="S108" s="76"/>
      <c r="T108" s="67"/>
      <c r="U108" s="68"/>
      <c r="V108" s="82"/>
      <c r="W108" s="78"/>
    </row>
    <row r="109" spans="1:23" s="44" customFormat="1">
      <c r="A109" s="93"/>
      <c r="B109" s="66"/>
      <c r="C109" s="82"/>
      <c r="D109" s="72"/>
      <c r="E109" s="66"/>
      <c r="F109" s="67"/>
      <c r="G109" s="67"/>
      <c r="H109" s="67"/>
      <c r="I109" s="67"/>
      <c r="J109" s="67"/>
      <c r="K109" s="67"/>
      <c r="L109" s="68"/>
      <c r="M109" s="81"/>
      <c r="N109" s="76"/>
      <c r="O109" s="76"/>
      <c r="P109" s="67"/>
      <c r="Q109" s="82"/>
      <c r="R109" s="90"/>
      <c r="S109" s="76"/>
      <c r="T109" s="67"/>
      <c r="U109" s="68"/>
      <c r="V109" s="82"/>
      <c r="W109" s="78"/>
    </row>
    <row r="110" spans="1:23" s="44" customFormat="1">
      <c r="A110" s="93"/>
      <c r="B110" s="66"/>
      <c r="C110" s="82"/>
      <c r="D110" s="72"/>
      <c r="E110" s="66"/>
      <c r="F110" s="67"/>
      <c r="G110" s="67"/>
      <c r="H110" s="67"/>
      <c r="I110" s="67"/>
      <c r="J110" s="67"/>
      <c r="K110" s="67"/>
      <c r="L110" s="68"/>
      <c r="M110" s="81"/>
      <c r="N110" s="76"/>
      <c r="O110" s="76"/>
      <c r="P110" s="67"/>
      <c r="Q110" s="82"/>
      <c r="R110" s="90"/>
      <c r="S110" s="76"/>
      <c r="T110" s="67"/>
      <c r="U110" s="68"/>
      <c r="V110" s="82"/>
      <c r="W110" s="78"/>
    </row>
    <row r="111" spans="1:23" s="44" customFormat="1">
      <c r="A111" s="93"/>
      <c r="B111" s="66"/>
      <c r="C111" s="82"/>
      <c r="D111" s="72"/>
      <c r="E111" s="66"/>
      <c r="F111" s="67"/>
      <c r="G111" s="67"/>
      <c r="H111" s="67"/>
      <c r="I111" s="67"/>
      <c r="J111" s="67"/>
      <c r="K111" s="67"/>
      <c r="L111" s="68"/>
      <c r="M111" s="81"/>
      <c r="N111" s="76"/>
      <c r="O111" s="76"/>
      <c r="P111" s="67"/>
      <c r="Q111" s="82"/>
      <c r="R111" s="90"/>
      <c r="S111" s="76"/>
      <c r="T111" s="67"/>
      <c r="U111" s="68"/>
      <c r="V111" s="82"/>
      <c r="W111" s="78"/>
    </row>
  </sheetData>
  <sheetProtection insertRows="0" deleteRows="0" selectLockedCells="1" sort="0" autoFilter="0"/>
  <protectedRanges>
    <protectedRange password="CE88" sqref="A4:H4 S4:S6 D5:H6 A6 B5:B6" name="Bereich1"/>
    <protectedRange sqref="N4:R4 T4:T6 R5:R6" name="Bereich2"/>
  </protectedRanges>
  <autoFilter ref="A3:W6" xr:uid="{00000000-0009-0000-0000-000000000000}"/>
  <mergeCells count="7">
    <mergeCell ref="A1:C2"/>
    <mergeCell ref="K2:M2"/>
    <mergeCell ref="D1:M1"/>
    <mergeCell ref="R1:V1"/>
    <mergeCell ref="N1:Q2"/>
    <mergeCell ref="D2:H2"/>
    <mergeCell ref="S2:V2"/>
  </mergeCells>
  <phoneticPr fontId="1" type="noConversion"/>
  <conditionalFormatting sqref="T4">
    <cfRule type="expression" dxfId="14" priority="182" stopIfTrue="1">
      <formula>OR(#REF!="Low&lt;30%",#REF!="Low30-80%",#REF!="Medium&lt;30%")</formula>
    </cfRule>
    <cfRule type="expression" dxfId="13" priority="183" stopIfTrue="1">
      <formula>OR(#REF!="Medium30-80%",#REF!="Low&gt;80%",#REF!="High&lt;30%")</formula>
    </cfRule>
    <cfRule type="expression" dxfId="12" priority="184" stopIfTrue="1">
      <formula>OR(#REF!="Medium&gt;80%",#REF!="High30-80%",#REF!="High&gt;80%")</formula>
    </cfRule>
  </conditionalFormatting>
  <conditionalFormatting sqref="V4:V6">
    <cfRule type="expression" dxfId="11" priority="22" stopIfTrue="1">
      <formula>OR(U4="33",U4="32",U4="23")</formula>
    </cfRule>
    <cfRule type="expression" dxfId="10" priority="23" stopIfTrue="1">
      <formula>OR(U4="31",U4="22",U4="13")</formula>
    </cfRule>
    <cfRule type="expression" dxfId="9" priority="24" stopIfTrue="1">
      <formula>OR(U4="-",U4="11",U4="12",U4="21")</formula>
    </cfRule>
  </conditionalFormatting>
  <conditionalFormatting sqref="M4:M6">
    <cfRule type="expression" dxfId="8" priority="19" stopIfTrue="1">
      <formula>OR(L4="33",L4="32",L4="23")</formula>
    </cfRule>
    <cfRule type="expression" dxfId="7" priority="20" stopIfTrue="1">
      <formula>OR(L4="31",L4="22",L4="13")</formula>
    </cfRule>
    <cfRule type="expression" dxfId="6" priority="21" stopIfTrue="1">
      <formula>OR(L4="11",L4="12",L4="21")</formula>
    </cfRule>
  </conditionalFormatting>
  <conditionalFormatting sqref="T5:T6">
    <cfRule type="expression" dxfId="5" priority="4" stopIfTrue="1">
      <formula>OR(#REF!="Low&lt;30%",#REF!="Low30-80%",#REF!="Medium&lt;30%")</formula>
    </cfRule>
    <cfRule type="expression" dxfId="4" priority="5" stopIfTrue="1">
      <formula>OR(#REF!="Medium30-80%",#REF!="Low&gt;80%",#REF!="High&lt;30%")</formula>
    </cfRule>
    <cfRule type="expression" dxfId="3" priority="6" stopIfTrue="1">
      <formula>OR(#REF!="Medium&gt;80%",#REF!="High30-80%",#REF!="High&gt;80%")</formula>
    </cfRule>
  </conditionalFormatting>
  <dataValidations count="1">
    <dataValidation operator="greaterThan" allowBlank="1" showInputMessage="1" showErrorMessage="1" sqref="A4 A6" xr:uid="{00000000-0002-0000-0000-000000000000}"/>
  </dataValidations>
  <printOptions horizontalCentered="1"/>
  <pageMargins left="0.70866141732283472" right="0.70866141732283472" top="0.78740157480314965" bottom="0.78740157480314965" header="0.31496062992125984" footer="0.31496062992125984"/>
  <pageSetup paperSize="9" scale="61" fitToHeight="4" orientation="landscape" r:id="rId1"/>
  <headerFooter alignWithMargins="0">
    <oddHeader xml:space="preserve">&amp;L&amp;"Imago,Regular"&amp;9GPID &lt;name / number&gt;
LPN &lt;name / number&gt; 
&amp;C&amp;"Imago,Regular"&amp;9Author: &amp;R&amp;"Imago,Regular"&amp;9Proj RealizRA sysWFIT version xx
Page &amp;P of &amp;N                                      </oddHeader>
    <oddFooter>&amp;L&amp;"Imago,Regular"&amp;9Proj RealizRA sysWFIT v1 valid as of 01 Oct 2012  Author: C. Neuhold
&amp;Z&amp;F</oddFooter>
  </headerFooter>
  <extLst>
    <ext xmlns:x14="http://schemas.microsoft.com/office/spreadsheetml/2009/9/main" uri="{CCE6A557-97BC-4b89-ADB6-D9C93CAAB3DF}">
      <x14:dataValidations xmlns:xm="http://schemas.microsoft.com/office/excel/2006/main" count="8">
        <x14:dataValidation type="list" allowBlank="1" showInputMessage="1" showErrorMessage="1" xr:uid="{00000000-0002-0000-0000-000001000000}">
          <x14:formula1>
            <xm:f>Metadata!$A$18:$A$30</xm:f>
          </x14:formula1>
          <xm:sqref>D4:D6</xm:sqref>
        </x14:dataValidation>
        <x14:dataValidation type="list" allowBlank="1" showInputMessage="1" showErrorMessage="1" xr:uid="{00000000-0002-0000-0000-000002000000}">
          <x14:formula1>
            <xm:f>Metadata!$E$4:$E$6</xm:f>
          </x14:formula1>
          <xm:sqref>R4:R6</xm:sqref>
        </x14:dataValidation>
        <x14:dataValidation type="list" allowBlank="1" showInputMessage="1" showErrorMessage="1" xr:uid="{00000000-0002-0000-0000-000003000000}">
          <x14:formula1>
            <xm:f>Metadata!$F$4:$F$6</xm:f>
          </x14:formula1>
          <xm:sqref>T4:T6</xm:sqref>
        </x14:dataValidation>
        <x14:dataValidation type="list" allowBlank="1" showInputMessage="1" showErrorMessage="1" xr:uid="{00000000-0002-0000-0000-000004000000}">
          <x14:formula1>
            <xm:f>Metadata!$C$4:$C$6</xm:f>
          </x14:formula1>
          <xm:sqref>S4:S6 F4:F6</xm:sqref>
        </x14:dataValidation>
        <x14:dataValidation type="list" allowBlank="1" showInputMessage="1" showErrorMessage="1" xr:uid="{00000000-0002-0000-0000-000005000000}">
          <x14:formula1>
            <xm:f>Metadata!$B$4:$B$6</xm:f>
          </x14:formula1>
          <xm:sqref>H4:H6</xm:sqref>
        </x14:dataValidation>
        <x14:dataValidation type="list" allowBlank="1" showInputMessage="1" showErrorMessage="1" xr:uid="{00000000-0002-0000-0000-000006000000}">
          <x14:formula1>
            <xm:f>Metadata!$D$4:$D$6</xm:f>
          </x14:formula1>
          <xm:sqref>G4:G6</xm:sqref>
        </x14:dataValidation>
        <x14:dataValidation type="list" operator="greaterThan" allowBlank="1" showInputMessage="1" showErrorMessage="1" xr:uid="{00000000-0002-0000-0000-000007000000}">
          <x14:formula1>
            <xm:f>Metadata!$A$4:$A$5</xm:f>
          </x14:formula1>
          <xm:sqref>B4:B6</xm:sqref>
        </x14:dataValidation>
        <x14:dataValidation type="list" allowBlank="1" showInputMessage="1" showErrorMessage="1" xr:uid="{00000000-0002-0000-0000-000008000000}">
          <x14:formula1>
            <xm:f>Metadata!$E$18:$E$26</xm:f>
          </x14:formula1>
          <xm:sqref>E4:E6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U19"/>
  <sheetViews>
    <sheetView showGridLines="0" workbookViewId="0">
      <selection activeCell="O9" sqref="O9:P9"/>
    </sheetView>
  </sheetViews>
  <sheetFormatPr baseColWidth="10" defaultColWidth="11.5" defaultRowHeight="13"/>
  <cols>
    <col min="1" max="1" width="6.6640625" style="3" customWidth="1"/>
    <col min="2" max="2" width="15.6640625" style="3" customWidth="1"/>
    <col min="3" max="11" width="6.6640625" style="3" customWidth="1"/>
    <col min="12" max="13" width="11.5" style="3"/>
    <col min="14" max="14" width="23" style="3" customWidth="1"/>
    <col min="15" max="15" width="10.33203125" style="3" customWidth="1"/>
    <col min="16" max="16" width="3.33203125" style="3" customWidth="1"/>
    <col min="17" max="17" width="9" style="3" customWidth="1"/>
    <col min="18" max="18" width="5.6640625" style="3" customWidth="1"/>
    <col min="19" max="19" width="9.5" style="3" customWidth="1"/>
    <col min="20" max="20" width="3.6640625" style="3" customWidth="1"/>
    <col min="21" max="21" width="6.6640625" style="3" customWidth="1"/>
    <col min="22" max="16384" width="11.5" style="3"/>
  </cols>
  <sheetData>
    <row r="1" spans="1:21">
      <c r="A1" s="1"/>
      <c r="B1" s="1"/>
      <c r="C1" s="1"/>
      <c r="D1" s="1"/>
      <c r="E1" s="1"/>
      <c r="F1" s="1"/>
      <c r="G1" s="1"/>
      <c r="H1" s="1"/>
      <c r="I1" s="1"/>
      <c r="J1" s="1"/>
      <c r="K1" s="1"/>
      <c r="L1" s="1"/>
    </row>
    <row r="2" spans="1:21" ht="25">
      <c r="B2" s="1"/>
      <c r="D2" s="6"/>
      <c r="E2" s="1"/>
      <c r="F2" s="5"/>
      <c r="G2" s="5"/>
      <c r="H2" s="5"/>
      <c r="I2" s="114"/>
      <c r="J2" s="115"/>
      <c r="K2" s="115"/>
      <c r="L2" s="115"/>
    </row>
    <row r="3" spans="1:21" ht="25">
      <c r="A3" s="4"/>
      <c r="B3" s="1"/>
      <c r="D3" s="6"/>
      <c r="E3" s="1"/>
      <c r="F3" s="5"/>
      <c r="G3" s="5"/>
      <c r="H3" s="5"/>
      <c r="I3" s="7"/>
      <c r="J3" s="8"/>
      <c r="K3" s="8"/>
      <c r="L3" s="8"/>
    </row>
    <row r="4" spans="1:21" ht="16">
      <c r="A4" s="9"/>
      <c r="B4" s="9"/>
      <c r="C4" s="9"/>
      <c r="D4" s="9"/>
      <c r="E4" s="9"/>
      <c r="F4" s="9"/>
      <c r="G4" s="9"/>
      <c r="H4" s="9"/>
      <c r="I4" s="9"/>
      <c r="J4" s="9"/>
      <c r="K4" s="9"/>
      <c r="L4" s="9"/>
    </row>
    <row r="5" spans="1:21" ht="20">
      <c r="A5" s="9"/>
      <c r="B5" s="10" t="s">
        <v>34</v>
      </c>
      <c r="C5" s="11"/>
      <c r="D5" s="11"/>
      <c r="E5" s="11"/>
      <c r="F5" s="12" t="s">
        <v>9</v>
      </c>
      <c r="G5" s="11"/>
      <c r="H5" s="11"/>
      <c r="I5" s="13"/>
      <c r="J5" s="14"/>
      <c r="K5" s="1"/>
      <c r="L5" s="9"/>
      <c r="N5" s="10" t="s">
        <v>34</v>
      </c>
      <c r="O5" s="11"/>
      <c r="P5" s="11"/>
      <c r="Q5" s="12" t="s">
        <v>11</v>
      </c>
      <c r="R5" s="11"/>
      <c r="S5" s="11"/>
      <c r="T5" s="13"/>
      <c r="U5" s="31"/>
    </row>
    <row r="6" spans="1:21" ht="20">
      <c r="A6" s="9"/>
      <c r="B6" s="37"/>
      <c r="C6" s="17"/>
      <c r="D6" s="27"/>
      <c r="E6" s="27"/>
      <c r="F6" s="38"/>
      <c r="G6" s="27"/>
      <c r="H6" s="27"/>
      <c r="I6" s="29"/>
      <c r="J6" s="15"/>
      <c r="K6" s="1"/>
      <c r="L6" s="9"/>
      <c r="N6" s="37"/>
      <c r="O6" s="27"/>
      <c r="P6" s="27"/>
      <c r="Q6" s="38"/>
      <c r="R6" s="27"/>
      <c r="S6" s="27"/>
      <c r="T6" s="29"/>
      <c r="U6" s="18"/>
    </row>
    <row r="7" spans="1:21" ht="23">
      <c r="A7" s="1"/>
      <c r="B7" s="16" t="str">
        <f>Metadata!C6</f>
        <v>High (&gt;50)</v>
      </c>
      <c r="C7" s="17"/>
      <c r="D7" s="116">
        <f>COUNTIF('Risk Log'!$L$4:$L$991,"31")</f>
        <v>1</v>
      </c>
      <c r="E7" s="117"/>
      <c r="F7" s="118">
        <f>COUNTIF('Risk Log'!$L$4:$L$991,"32")</f>
        <v>1</v>
      </c>
      <c r="G7" s="119"/>
      <c r="H7" s="118">
        <f>COUNTIF('Risk Log'!$L$4:$L$991,"33")</f>
        <v>0</v>
      </c>
      <c r="I7" s="119"/>
      <c r="J7" s="18"/>
      <c r="K7" s="1"/>
      <c r="L7" s="1"/>
      <c r="N7" s="16" t="str">
        <f>Metadata!C6</f>
        <v>High (&gt;50)</v>
      </c>
      <c r="O7" s="116">
        <f>COUNTIF('Risk Log'!$U$4:$U$991,"31")</f>
        <v>0</v>
      </c>
      <c r="P7" s="117"/>
      <c r="Q7" s="118">
        <f>COUNTIF('Risk Log'!$U$4:$U$991,"32")</f>
        <v>0</v>
      </c>
      <c r="R7" s="119"/>
      <c r="S7" s="118">
        <f>COUNTIF('Risk Log'!$U$4:$U$991,"33")</f>
        <v>0</v>
      </c>
      <c r="T7" s="119"/>
      <c r="U7" s="18"/>
    </row>
    <row r="8" spans="1:21" ht="23">
      <c r="A8" s="1"/>
      <c r="B8" s="16" t="str">
        <f>Metadata!C5</f>
        <v>Medium (10-50)</v>
      </c>
      <c r="C8" s="17"/>
      <c r="D8" s="120">
        <f>COUNTIF('Risk Log'!$L$4:$L$991,"21")</f>
        <v>0</v>
      </c>
      <c r="E8" s="121"/>
      <c r="F8" s="116">
        <f>COUNTIF('Risk Log'!$L$4:$L$991,"22")</f>
        <v>1</v>
      </c>
      <c r="G8" s="117"/>
      <c r="H8" s="118">
        <f>COUNTIF('Risk Log'!$L$4:$L$991,"23")</f>
        <v>0</v>
      </c>
      <c r="I8" s="119"/>
      <c r="J8" s="18"/>
      <c r="K8" s="1"/>
      <c r="L8" s="1"/>
      <c r="N8" s="16" t="str">
        <f>Metadata!C5</f>
        <v>Medium (10-50)</v>
      </c>
      <c r="O8" s="120">
        <f>COUNTIF('Risk Log'!$U$4:$U$991,"21")</f>
        <v>1</v>
      </c>
      <c r="P8" s="121"/>
      <c r="Q8" s="116">
        <f>COUNTIF('Risk Log'!$U$4:$U$991,"22")</f>
        <v>0</v>
      </c>
      <c r="R8" s="117"/>
      <c r="S8" s="118">
        <f>COUNTIF('Risk Log'!$U$4:$U$991,"23")</f>
        <v>0</v>
      </c>
      <c r="T8" s="119"/>
      <c r="U8" s="18"/>
    </row>
    <row r="9" spans="1:21" ht="23">
      <c r="A9" s="1"/>
      <c r="B9" s="16" t="str">
        <f>Metadata!C4</f>
        <v>Low (&lt;10)</v>
      </c>
      <c r="C9" s="17"/>
      <c r="D9" s="120">
        <f>COUNTIF('Risk Log'!$L$4:$L$991,"11")</f>
        <v>0</v>
      </c>
      <c r="E9" s="121"/>
      <c r="F9" s="120">
        <f>COUNTIF('Risk Log'!$L$4:$L$991,"12")</f>
        <v>0</v>
      </c>
      <c r="G9" s="121"/>
      <c r="H9" s="116">
        <f>COUNTIF('Risk Log'!$L$4:$L$991,"13")</f>
        <v>0</v>
      </c>
      <c r="I9" s="117"/>
      <c r="J9" s="18"/>
      <c r="K9" s="1"/>
      <c r="L9" s="1"/>
      <c r="N9" s="16" t="str">
        <f>Metadata!C4</f>
        <v>Low (&lt;10)</v>
      </c>
      <c r="O9" s="120">
        <f>COUNTIF('Risk Log'!$U$4:$U$991,"11")</f>
        <v>2</v>
      </c>
      <c r="P9" s="121"/>
      <c r="Q9" s="120">
        <f>COUNTIF('Risk Log'!$U$4:$U$991,"12")</f>
        <v>0</v>
      </c>
      <c r="R9" s="121"/>
      <c r="S9" s="116">
        <f>COUNTIF('Risk Log'!$U$4:$U$991,"13")</f>
        <v>0</v>
      </c>
      <c r="T9" s="117"/>
      <c r="U9" s="18"/>
    </row>
    <row r="10" spans="1:21" ht="20">
      <c r="A10" s="1"/>
      <c r="B10" s="21"/>
      <c r="C10" s="22"/>
      <c r="D10" s="122" t="str">
        <f>Metadata!F4</f>
        <v>Low</v>
      </c>
      <c r="E10" s="122"/>
      <c r="F10" s="122" t="str">
        <f>Metadata!F5</f>
        <v>Medium</v>
      </c>
      <c r="G10" s="122"/>
      <c r="H10" s="122" t="str">
        <f>Metadata!F6</f>
        <v>High</v>
      </c>
      <c r="I10" s="122"/>
      <c r="J10" s="20"/>
      <c r="K10" s="23"/>
      <c r="L10" s="1"/>
      <c r="N10" s="21"/>
      <c r="O10" s="122" t="str">
        <f>Metadata!F4</f>
        <v>Low</v>
      </c>
      <c r="P10" s="122"/>
      <c r="Q10" s="122" t="str">
        <f>Metadata!F5</f>
        <v>Medium</v>
      </c>
      <c r="R10" s="122"/>
      <c r="S10" s="122" t="str">
        <f>Metadata!F6</f>
        <v>High</v>
      </c>
      <c r="T10" s="122"/>
      <c r="U10" s="32"/>
    </row>
    <row r="11" spans="1:21" ht="20">
      <c r="A11" s="1"/>
      <c r="B11" s="21"/>
      <c r="C11" s="22"/>
      <c r="D11" s="39"/>
      <c r="E11" s="39"/>
      <c r="F11" s="39"/>
      <c r="G11" s="39"/>
      <c r="H11" s="39"/>
      <c r="I11" s="39"/>
      <c r="J11" s="20"/>
      <c r="K11" s="23"/>
      <c r="L11" s="1"/>
      <c r="N11" s="21"/>
      <c r="O11" s="39"/>
      <c r="P11" s="39"/>
      <c r="Q11" s="39"/>
      <c r="R11" s="39"/>
      <c r="S11" s="39"/>
      <c r="T11" s="39"/>
      <c r="U11" s="32"/>
    </row>
    <row r="12" spans="1:21" ht="21" thickBot="1">
      <c r="A12" s="23"/>
      <c r="B12" s="24"/>
      <c r="C12" s="17"/>
      <c r="D12" s="17"/>
      <c r="E12" s="17"/>
      <c r="F12" s="17"/>
      <c r="G12" s="17"/>
      <c r="H12" s="17"/>
      <c r="I12" s="25" t="s">
        <v>2</v>
      </c>
      <c r="J12" s="18"/>
      <c r="K12" s="1"/>
      <c r="L12" s="23"/>
      <c r="N12" s="24"/>
      <c r="O12" s="17"/>
      <c r="P12" s="17"/>
      <c r="Q12" s="17"/>
      <c r="R12" s="17"/>
      <c r="S12" s="17"/>
      <c r="T12" s="25" t="s">
        <v>2</v>
      </c>
      <c r="U12" s="32"/>
    </row>
    <row r="13" spans="1:21" ht="23">
      <c r="A13" s="23"/>
      <c r="B13" s="26"/>
      <c r="C13" s="27"/>
      <c r="D13" s="27"/>
      <c r="E13" s="28" t="s">
        <v>10</v>
      </c>
      <c r="F13" s="123" t="str">
        <f>IF($F$7+$H$7+$H$8&gt;0,"High",(IF($D$7+$F$8+$H$9&gt;0,"Medium","Low")))</f>
        <v>High</v>
      </c>
      <c r="G13" s="124"/>
      <c r="H13" s="27"/>
      <c r="I13" s="29"/>
      <c r="J13" s="30"/>
      <c r="K13" s="1"/>
      <c r="L13" s="23"/>
      <c r="N13" s="26"/>
      <c r="O13" s="27"/>
      <c r="P13" s="28" t="s">
        <v>10</v>
      </c>
      <c r="Q13" s="123" t="str">
        <f>IF($Q$7+$S$7+$S$8&gt;0,"High",(IF($O$7+$Q$8+$S$9&gt;0,"Medium","Low")))</f>
        <v>Low</v>
      </c>
      <c r="R13" s="124"/>
      <c r="S13" s="27"/>
      <c r="T13" s="29"/>
      <c r="U13" s="33"/>
    </row>
    <row r="14" spans="1:21" ht="23">
      <c r="A14" s="23"/>
      <c r="B14" s="17"/>
      <c r="C14" s="17"/>
      <c r="D14" s="17"/>
      <c r="E14" s="35"/>
      <c r="F14" s="36"/>
      <c r="G14" s="36"/>
      <c r="H14" s="17"/>
      <c r="I14" s="19"/>
      <c r="J14" s="19"/>
      <c r="K14" s="1"/>
      <c r="L14" s="23"/>
    </row>
    <row r="15" spans="1:21">
      <c r="A15" s="1"/>
      <c r="J15" s="2"/>
      <c r="K15" s="1"/>
      <c r="L15" s="1"/>
    </row>
    <row r="16" spans="1:21" ht="16">
      <c r="A16" s="1"/>
      <c r="K16" s="1"/>
      <c r="L16" s="34" t="s">
        <v>12</v>
      </c>
    </row>
    <row r="17" spans="1:12">
      <c r="A17" s="1"/>
      <c r="K17" s="1"/>
      <c r="L17" s="1"/>
    </row>
    <row r="18" spans="1:12">
      <c r="A18" s="1"/>
      <c r="K18" s="1"/>
      <c r="L18" s="1"/>
    </row>
    <row r="19" spans="1:12">
      <c r="A19" s="1"/>
      <c r="K19" s="1"/>
      <c r="L19" s="1"/>
    </row>
  </sheetData>
  <mergeCells count="27">
    <mergeCell ref="S8:T8"/>
    <mergeCell ref="S9:T9"/>
    <mergeCell ref="S10:T10"/>
    <mergeCell ref="F13:G13"/>
    <mergeCell ref="O7:P7"/>
    <mergeCell ref="Q7:R7"/>
    <mergeCell ref="S7:T7"/>
    <mergeCell ref="D10:E10"/>
    <mergeCell ref="F10:G10"/>
    <mergeCell ref="H10:I10"/>
    <mergeCell ref="Q13:R13"/>
    <mergeCell ref="O8:P8"/>
    <mergeCell ref="Q8:R8"/>
    <mergeCell ref="O9:P9"/>
    <mergeCell ref="Q9:R9"/>
    <mergeCell ref="O10:P10"/>
    <mergeCell ref="Q10:R10"/>
    <mergeCell ref="D9:E9"/>
    <mergeCell ref="F9:G9"/>
    <mergeCell ref="H9:I9"/>
    <mergeCell ref="I2:L2"/>
    <mergeCell ref="D7:E7"/>
    <mergeCell ref="F7:G7"/>
    <mergeCell ref="H7:I7"/>
    <mergeCell ref="D8:E8"/>
    <mergeCell ref="F8:G8"/>
    <mergeCell ref="H8:I8"/>
  </mergeCells>
  <phoneticPr fontId="21"/>
  <conditionalFormatting sqref="Q13 F13:F14">
    <cfRule type="cellIs" dxfId="2" priority="13" stopIfTrue="1" operator="equal">
      <formula>"Low"</formula>
    </cfRule>
    <cfRule type="cellIs" dxfId="1" priority="14" stopIfTrue="1" operator="equal">
      <formula>"Medium"</formula>
    </cfRule>
    <cfRule type="cellIs" dxfId="0" priority="15" stopIfTrue="1" operator="equal">
      <formula>"High"</formula>
    </cfRule>
  </conditionalFormatting>
  <pageMargins left="0.7" right="0.7" top="0.78740157499999996" bottom="0.78740157499999996" header="0.3" footer="0.3"/>
  <pageSetup paperSize="9" scale="74" fitToHeight="0" orientation="landscape"/>
  <headerFooter>
    <oddHeader xml:space="preserve">&amp;R&amp;"Imago,Regular"&amp;9Proj RealizRA sysWFIT version xx
Page &amp;P of &amp;N                                      </oddHeader>
    <oddFooter>&amp;L&amp;"Imago,Regular"&amp;9Proj RealizRA sysWFIT v1, valid as of 01 Oct 2012  Author: C. Neuhold
&amp;Z&amp;F</oddFooter>
  </headerFooter>
  <ignoredErrors>
    <ignoredError sqref="D7:I7 O7:T9 D9:H9 I9 D8:G8 I8" emptyCellReference="1"/>
    <ignoredError sqref="H8" formula="1" emptyCellReferenc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30"/>
  <sheetViews>
    <sheetView showGridLines="0" workbookViewId="0">
      <pane ySplit="1" topLeftCell="A2" activePane="bottomLeft" state="frozen"/>
      <selection pane="bottomLeft" activeCell="A18" sqref="A18"/>
    </sheetView>
  </sheetViews>
  <sheetFormatPr baseColWidth="10" defaultColWidth="11.5" defaultRowHeight="13"/>
  <cols>
    <col min="1" max="1" width="28.1640625" style="42" customWidth="1"/>
    <col min="2" max="2" width="40.1640625" style="42" customWidth="1"/>
    <col min="3" max="3" width="22.5" style="42" bestFit="1" customWidth="1"/>
    <col min="4" max="4" width="22.1640625" style="42" customWidth="1"/>
    <col min="5" max="5" width="27.6640625" style="42" customWidth="1"/>
    <col min="6" max="6" width="16.6640625" style="42" bestFit="1" customWidth="1"/>
    <col min="7" max="7" width="11.5" style="42"/>
    <col min="8" max="8" width="20.33203125" style="42" customWidth="1"/>
    <col min="9" max="16384" width="11.5" style="42"/>
  </cols>
  <sheetData>
    <row r="1" spans="1:6" s="40" customFormat="1" ht="46.25" customHeight="1">
      <c r="A1" s="131" t="s">
        <v>78</v>
      </c>
      <c r="B1" s="131"/>
      <c r="C1" s="131"/>
      <c r="D1" s="131"/>
      <c r="E1" s="131"/>
      <c r="F1" s="131"/>
    </row>
    <row r="2" spans="1:6" s="52" customFormat="1" ht="19.25" customHeight="1">
      <c r="A2" s="51"/>
      <c r="B2" s="51"/>
      <c r="C2" s="51"/>
      <c r="D2" s="51"/>
      <c r="E2" s="51"/>
      <c r="F2" s="51"/>
    </row>
    <row r="3" spans="1:6" s="58" customFormat="1" ht="45" customHeight="1">
      <c r="A3" s="96" t="s">
        <v>14</v>
      </c>
      <c r="B3" s="97" t="s">
        <v>89</v>
      </c>
      <c r="C3" s="97" t="s">
        <v>34</v>
      </c>
      <c r="D3" s="97" t="s">
        <v>32</v>
      </c>
      <c r="E3" s="97" t="s">
        <v>3</v>
      </c>
      <c r="F3" s="97" t="s">
        <v>8</v>
      </c>
    </row>
    <row r="4" spans="1:6" s="40" customFormat="1">
      <c r="A4" s="41" t="s">
        <v>15</v>
      </c>
      <c r="B4" s="41" t="s">
        <v>1</v>
      </c>
      <c r="C4" s="41" t="s">
        <v>79</v>
      </c>
      <c r="D4" s="41" t="s">
        <v>80</v>
      </c>
      <c r="E4" s="41" t="s">
        <v>90</v>
      </c>
      <c r="F4" s="41" t="s">
        <v>1</v>
      </c>
    </row>
    <row r="5" spans="1:6" s="40" customFormat="1">
      <c r="A5" s="41" t="s">
        <v>16</v>
      </c>
      <c r="B5" s="41" t="s">
        <v>19</v>
      </c>
      <c r="C5" s="46" t="s">
        <v>35</v>
      </c>
      <c r="D5" s="41" t="s">
        <v>20</v>
      </c>
      <c r="E5" s="41" t="s">
        <v>91</v>
      </c>
      <c r="F5" s="41" t="s">
        <v>19</v>
      </c>
    </row>
    <row r="6" spans="1:6" s="40" customFormat="1">
      <c r="A6" s="41"/>
      <c r="B6" s="41" t="s">
        <v>0</v>
      </c>
      <c r="C6" s="46" t="s">
        <v>36</v>
      </c>
      <c r="D6" s="41" t="s">
        <v>21</v>
      </c>
      <c r="E6" s="41" t="s">
        <v>92</v>
      </c>
      <c r="F6" s="41" t="s">
        <v>0</v>
      </c>
    </row>
    <row r="7" spans="1:6" s="40" customFormat="1"/>
    <row r="9" spans="1:6">
      <c r="A9" s="127" t="s">
        <v>85</v>
      </c>
      <c r="B9" s="127"/>
      <c r="C9" s="127"/>
      <c r="D9" s="127"/>
      <c r="E9" s="127"/>
    </row>
    <row r="10" spans="1:6">
      <c r="A10" s="98" t="s">
        <v>37</v>
      </c>
      <c r="B10" s="98" t="s">
        <v>42</v>
      </c>
      <c r="C10" s="98" t="s">
        <v>41</v>
      </c>
      <c r="D10" s="98" t="s">
        <v>43</v>
      </c>
      <c r="E10" s="98" t="s">
        <v>87</v>
      </c>
    </row>
    <row r="11" spans="1:6" ht="39" customHeight="1">
      <c r="A11" s="47" t="s">
        <v>38</v>
      </c>
      <c r="B11" s="55" t="s">
        <v>44</v>
      </c>
      <c r="C11" s="56" t="s">
        <v>47</v>
      </c>
      <c r="D11" s="56" t="s">
        <v>50</v>
      </c>
      <c r="E11" s="128" t="s">
        <v>88</v>
      </c>
    </row>
    <row r="12" spans="1:6" ht="28.25" customHeight="1">
      <c r="A12" s="47" t="s">
        <v>39</v>
      </c>
      <c r="B12" s="57" t="s">
        <v>45</v>
      </c>
      <c r="C12" s="55" t="s">
        <v>48</v>
      </c>
      <c r="D12" s="56" t="s">
        <v>51</v>
      </c>
      <c r="E12" s="129"/>
    </row>
    <row r="13" spans="1:6" ht="26" customHeight="1">
      <c r="A13" s="47" t="s">
        <v>40</v>
      </c>
      <c r="B13" s="57" t="s">
        <v>46</v>
      </c>
      <c r="C13" s="57" t="s">
        <v>49</v>
      </c>
      <c r="D13" s="55" t="s">
        <v>52</v>
      </c>
      <c r="E13" s="130"/>
    </row>
    <row r="17" spans="1:6" s="53" customFormat="1">
      <c r="A17" s="98" t="s">
        <v>68</v>
      </c>
      <c r="B17" s="126" t="s">
        <v>86</v>
      </c>
      <c r="C17" s="127"/>
      <c r="E17" s="98" t="s">
        <v>69</v>
      </c>
    </row>
    <row r="18" spans="1:6" ht="104" customHeight="1">
      <c r="A18" s="49" t="s">
        <v>22</v>
      </c>
      <c r="B18" s="125" t="s">
        <v>67</v>
      </c>
      <c r="C18" s="125"/>
      <c r="E18" s="54" t="s">
        <v>77</v>
      </c>
    </row>
    <row r="19" spans="1:6" ht="52.25" customHeight="1">
      <c r="A19" s="49" t="s">
        <v>65</v>
      </c>
      <c r="B19" s="125" t="s">
        <v>66</v>
      </c>
      <c r="C19" s="125"/>
      <c r="E19" s="54" t="s">
        <v>31</v>
      </c>
    </row>
    <row r="20" spans="1:6" s="48" customFormat="1" ht="143" customHeight="1">
      <c r="A20" s="49" t="s">
        <v>63</v>
      </c>
      <c r="B20" s="125" t="s">
        <v>64</v>
      </c>
      <c r="C20" s="125"/>
      <c r="E20" s="54" t="s">
        <v>70</v>
      </c>
    </row>
    <row r="21" spans="1:6" s="48" customFormat="1" ht="78" customHeight="1">
      <c r="A21" s="49" t="s">
        <v>23</v>
      </c>
      <c r="B21" s="125" t="s">
        <v>62</v>
      </c>
      <c r="C21" s="125"/>
      <c r="E21" s="54" t="s">
        <v>71</v>
      </c>
    </row>
    <row r="22" spans="1:6" s="48" customFormat="1" ht="65" customHeight="1">
      <c r="A22" s="49" t="s">
        <v>24</v>
      </c>
      <c r="B22" s="125" t="s">
        <v>61</v>
      </c>
      <c r="C22" s="125"/>
      <c r="E22" s="54" t="s">
        <v>72</v>
      </c>
    </row>
    <row r="23" spans="1:6" ht="78" customHeight="1">
      <c r="A23" s="49" t="s">
        <v>25</v>
      </c>
      <c r="B23" s="125" t="s">
        <v>60</v>
      </c>
      <c r="C23" s="125"/>
      <c r="E23" s="54" t="s">
        <v>73</v>
      </c>
    </row>
    <row r="24" spans="1:6" ht="52.25" customHeight="1">
      <c r="A24" s="49" t="s">
        <v>26</v>
      </c>
      <c r="B24" s="125" t="s">
        <v>59</v>
      </c>
      <c r="C24" s="125"/>
      <c r="E24" s="54" t="s">
        <v>74</v>
      </c>
    </row>
    <row r="25" spans="1:6" ht="39" customHeight="1">
      <c r="A25" s="49" t="s">
        <v>31</v>
      </c>
      <c r="B25" s="125" t="s">
        <v>58</v>
      </c>
      <c r="C25" s="125"/>
      <c r="E25" s="54" t="s">
        <v>33</v>
      </c>
    </row>
    <row r="26" spans="1:6" ht="78" customHeight="1">
      <c r="A26" s="49" t="s">
        <v>27</v>
      </c>
      <c r="B26" s="125" t="s">
        <v>57</v>
      </c>
      <c r="C26" s="125"/>
      <c r="E26" s="108" t="s">
        <v>112</v>
      </c>
      <c r="F26" t="s">
        <v>113</v>
      </c>
    </row>
    <row r="27" spans="1:6" ht="52.25" customHeight="1">
      <c r="A27" s="50" t="s">
        <v>28</v>
      </c>
      <c r="B27" s="125" t="s">
        <v>56</v>
      </c>
      <c r="C27" s="125"/>
    </row>
    <row r="28" spans="1:6" ht="39" customHeight="1">
      <c r="A28" s="50" t="s">
        <v>33</v>
      </c>
      <c r="B28" s="125" t="s">
        <v>55</v>
      </c>
      <c r="C28" s="125"/>
    </row>
    <row r="29" spans="1:6" ht="78" customHeight="1">
      <c r="A29" s="50" t="s">
        <v>29</v>
      </c>
      <c r="B29" s="125" t="s">
        <v>54</v>
      </c>
      <c r="C29" s="125"/>
    </row>
    <row r="30" spans="1:6" s="48" customFormat="1" ht="91.25" customHeight="1">
      <c r="A30" s="50" t="s">
        <v>30</v>
      </c>
      <c r="B30" s="125" t="s">
        <v>53</v>
      </c>
      <c r="C30" s="125"/>
    </row>
  </sheetData>
  <mergeCells count="17">
    <mergeCell ref="B17:C17"/>
    <mergeCell ref="A9:E9"/>
    <mergeCell ref="E11:E13"/>
    <mergeCell ref="A1:F1"/>
    <mergeCell ref="B29:C29"/>
    <mergeCell ref="B22:C22"/>
    <mergeCell ref="B18:C18"/>
    <mergeCell ref="B19:C19"/>
    <mergeCell ref="B20:C20"/>
    <mergeCell ref="B21:C21"/>
    <mergeCell ref="B30:C30"/>
    <mergeCell ref="B23:C23"/>
    <mergeCell ref="B24:C24"/>
    <mergeCell ref="B25:C25"/>
    <mergeCell ref="B26:C26"/>
    <mergeCell ref="B27:C27"/>
    <mergeCell ref="B28:C28"/>
  </mergeCells>
  <phoneticPr fontId="21"/>
  <pageMargins left="0.70866141732283472" right="0.70866141732283472" top="0.78740157480314965" bottom="0.78740157480314965" header="0.31496062992125984" footer="0.31496062992125984"/>
  <pageSetup paperSize="9" scale="90" fitToHeight="3" orientation="landscape"/>
  <headerFooter>
    <oddHeader xml:space="preserve">&amp;R&amp;"Imago,Regular"&amp;9Proj RealizRA sysWFIT version xx
Page &amp;P of &amp;N &amp;10                                     </oddHeader>
    <oddFooter>&amp;L&amp;"Imago,Regular"&amp;9Proj RealizRA sysWFIT v1, valid as of 01 Oct 2012  Author: C. Neuhold
&amp;Z&amp;F</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26C105775327C4BA8D1B6A5AFCF42C5" ma:contentTypeVersion="4" ma:contentTypeDescription="Create a new document." ma:contentTypeScope="" ma:versionID="197ff4001badb2c1086a5be695a875d9">
  <xsd:schema xmlns:xsd="http://www.w3.org/2001/XMLSchema" xmlns:xs="http://www.w3.org/2001/XMLSchema" xmlns:p="http://schemas.microsoft.com/office/2006/metadata/properties" xmlns:ns2="a66ef3b7-6edc-4f0c-91a0-3d4f0ae877d7" xmlns:ns3="658dabab-66ed-498b-9e1b-1011f181f7f1" targetNamespace="http://schemas.microsoft.com/office/2006/metadata/properties" ma:root="true" ma:fieldsID="b58935632c93921718824b7d540c6ed0" ns2:_="" ns3:_="">
    <xsd:import namespace="a66ef3b7-6edc-4f0c-91a0-3d4f0ae877d7"/>
    <xsd:import namespace="658dabab-66ed-498b-9e1b-1011f181f7f1"/>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66ef3b7-6edc-4f0c-91a0-3d4f0ae877d7"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58dabab-66ed-498b-9e1b-1011f181f7f1"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BB0B2835-F710-4E24-8E03-8127A01682A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66ef3b7-6edc-4f0c-91a0-3d4f0ae877d7"/>
    <ds:schemaRef ds:uri="658dabab-66ed-498b-9e1b-1011f181f7f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23D5B88-7A43-4985-9B9D-93DE246EA014}">
  <ds:schemaRefs>
    <ds:schemaRef ds:uri="http://schemas.microsoft.com/sharepoint/v3/contenttype/forms"/>
  </ds:schemaRefs>
</ds:datastoreItem>
</file>

<file path=customXml/itemProps3.xml><?xml version="1.0" encoding="utf-8"?>
<ds:datastoreItem xmlns:ds="http://schemas.openxmlformats.org/officeDocument/2006/customXml" ds:itemID="{2297A48E-7B26-4E3E-974D-EDEE308A6D40}">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Risk Log</vt:lpstr>
      <vt:lpstr>Graphical Representation</vt:lpstr>
      <vt:lpstr>Metadata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cp:lastPrinted>2012-09-04T06:18:48Z</cp:lastPrinted>
  <dcterms:created xsi:type="dcterms:W3CDTF">2000-11-16T13:43:07Z</dcterms:created>
  <dcterms:modified xsi:type="dcterms:W3CDTF">2021-04-29T04:35:04Z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APDOKNR">
    <vt:lpwstr>10047993</vt:lpwstr>
  </property>
  <property fmtid="{D5CDD505-2E9C-101B-9397-08002B2CF9AE}" pid="3" name="SAPDOKAR">
    <vt:lpwstr>PJM</vt:lpwstr>
  </property>
  <property fmtid="{D5CDD505-2E9C-101B-9397-08002B2CF9AE}" pid="4" name="SAPDOKTL">
    <vt:lpwstr>001</vt:lpwstr>
  </property>
  <property fmtid="{D5CDD505-2E9C-101B-9397-08002B2CF9AE}" pid="5" name="SAPDOKVR">
    <vt:lpwstr>02</vt:lpwstr>
  </property>
  <property fmtid="{D5CDD505-2E9C-101B-9397-08002B2CF9AE}" pid="6" name="SAPDWNAM">
    <vt:lpwstr>FRIEDES1</vt:lpwstr>
  </property>
  <property fmtid="{D5CDD505-2E9C-101B-9397-08002B2CF9AE}" pid="7" name="SAPDOKST">
    <vt:lpwstr>FR</vt:lpwstr>
  </property>
  <property fmtid="{D5CDD505-2E9C-101B-9397-08002B2CF9AE}" pid="8" name="SAPSTBEZ">
    <vt:lpwstr>Freigegeben</vt:lpwstr>
  </property>
  <property fmtid="{D5CDD505-2E9C-101B-9397-08002B2CF9AE}" pid="9" name="SAPDARTXT">
    <vt:lpwstr>project management</vt:lpwstr>
  </property>
  <property fmtid="{D5CDD505-2E9C-101B-9397-08002B2CF9AE}" pid="10" name="SAPDKTXT">
    <vt:lpwstr>Templ. Project Realiz. Risk Assessment</vt:lpwstr>
  </property>
  <property fmtid="{D5CDD505-2E9C-101B-9397-08002B2CF9AE}" pid="11" name="SAPFILENAME">
    <vt:lpwstr>10047993_PJM_001_02_#02.xls</vt:lpwstr>
  </property>
  <property fmtid="{D5CDD505-2E9C-101B-9397-08002B2CF9AE}" pid="12" name="SAPDOKSTA">
    <vt:lpwstr>IA</vt:lpwstr>
  </property>
  <property fmtid="{D5CDD505-2E9C-101B-9397-08002B2CF9AE}" pid="13" name="SAPSTBEZA">
    <vt:lpwstr>In Arbeit</vt:lpwstr>
  </property>
  <property fmtid="{D5CDD505-2E9C-101B-9397-08002B2CF9AE}" pid="14" name="SAPDATUMA">
    <vt:lpwstr>12.11.2007</vt:lpwstr>
  </property>
  <property fmtid="{D5CDD505-2E9C-101B-9397-08002B2CF9AE}" pid="15" name="SAPPRNAMA">
    <vt:lpwstr>FRIEDES1</vt:lpwstr>
  </property>
  <property fmtid="{D5CDD505-2E9C-101B-9397-08002B2CF9AE}" pid="16" name="SAPUNAMEA">
    <vt:lpwstr>Stephan Friederich</vt:lpwstr>
  </property>
  <property fmtid="{D5CDD505-2E9C-101B-9397-08002B2CF9AE}" pid="17" name="SAPDOKSTF">
    <vt:lpwstr>FR</vt:lpwstr>
  </property>
  <property fmtid="{D5CDD505-2E9C-101B-9397-08002B2CF9AE}" pid="18" name="SAPSTBEZF">
    <vt:lpwstr>Freigegeben</vt:lpwstr>
  </property>
  <property fmtid="{D5CDD505-2E9C-101B-9397-08002B2CF9AE}" pid="19" name="SAPDATUMF">
    <vt:lpwstr>13.11.2007</vt:lpwstr>
  </property>
  <property fmtid="{D5CDD505-2E9C-101B-9397-08002B2CF9AE}" pid="20" name="SAPPRNAMF">
    <vt:lpwstr>WIEMERJ</vt:lpwstr>
  </property>
  <property fmtid="{D5CDD505-2E9C-101B-9397-08002B2CF9AE}" pid="21" name="SAPUNAMEF">
    <vt:lpwstr>Juergen Wiemer</vt:lpwstr>
  </property>
  <property fmtid="{D5CDD505-2E9C-101B-9397-08002B2CF9AE}" pid="22" name="SAPDOKSTG">
    <vt:lpwstr>GP</vt:lpwstr>
  </property>
  <property fmtid="{D5CDD505-2E9C-101B-9397-08002B2CF9AE}" pid="23" name="SAPSTBEZG">
    <vt:lpwstr>Geprüft</vt:lpwstr>
  </property>
  <property fmtid="{D5CDD505-2E9C-101B-9397-08002B2CF9AE}" pid="24" name="SAPDATUMG">
    <vt:lpwstr>12.11.2007</vt:lpwstr>
  </property>
  <property fmtid="{D5CDD505-2E9C-101B-9397-08002B2CF9AE}" pid="25" name="SAPPRNAMG">
    <vt:lpwstr>BACHMAH2</vt:lpwstr>
  </property>
  <property fmtid="{D5CDD505-2E9C-101B-9397-08002B2CF9AE}" pid="26" name="SAPUNAMEG">
    <vt:lpwstr>Hans-Rudolf Bachmann</vt:lpwstr>
  </property>
  <property fmtid="{D5CDD505-2E9C-101B-9397-08002B2CF9AE}" pid="27" name="SAPDOKSTP">
    <vt:lpwstr>PR</vt:lpwstr>
  </property>
  <property fmtid="{D5CDD505-2E9C-101B-9397-08002B2CF9AE}" pid="28" name="SAPSTBEZP">
    <vt:lpwstr>Prüfen</vt:lpwstr>
  </property>
  <property fmtid="{D5CDD505-2E9C-101B-9397-08002B2CF9AE}" pid="29" name="SAPDATUMP">
    <vt:lpwstr>12.11.2007</vt:lpwstr>
  </property>
  <property fmtid="{D5CDD505-2E9C-101B-9397-08002B2CF9AE}" pid="30" name="SAPPRNAMP">
    <vt:lpwstr>FRIEDES1</vt:lpwstr>
  </property>
  <property fmtid="{D5CDD505-2E9C-101B-9397-08002B2CF9AE}" pid="31" name="SAPUNAMEP">
    <vt:lpwstr>Stephan Friederich</vt:lpwstr>
  </property>
  <property fmtid="{D5CDD505-2E9C-101B-9397-08002B2CF9AE}" pid="32" name="SAPPROZESSTYP">
    <vt:lpwstr>Project Management</vt:lpwstr>
  </property>
  <property fmtid="{D5CDD505-2E9C-101B-9397-08002B2CF9AE}" pid="33" name="SAPFILINGTYP">
    <vt:lpwstr>QSR (Q)</vt:lpwstr>
  </property>
  <property fmtid="{D5CDD505-2E9C-101B-9397-08002B2CF9AE}" pid="34" name="SAPDISZIPLINTYP">
    <vt:lpwstr>PM</vt:lpwstr>
  </property>
  <property fmtid="{D5CDD505-2E9C-101B-9397-08002B2CF9AE}" pid="35" name="SAPPJMDOCTYP">
    <vt:lpwstr>TEMPLATES</vt:lpwstr>
  </property>
  <property fmtid="{D5CDD505-2E9C-101B-9397-08002B2CF9AE}" pid="36" name="ContentTypeId">
    <vt:lpwstr>0x010100626C105775327C4BA8D1B6A5AFCF42C5</vt:lpwstr>
  </property>
</Properties>
</file>